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andujar.11\AppData\Local\Temp\10\MicrosoftEdgeDownloads\d8c72500-b51d-46f6-a613-b75f497bf144\"/>
    </mc:Choice>
  </mc:AlternateContent>
  <xr:revisionPtr revIDLastSave="0" documentId="13_ncr:1_{278D397D-CC77-4478-80CE-68901CB5829C}" xr6:coauthVersionLast="47" xr6:coauthVersionMax="47" xr10:uidLastSave="{00000000-0000-0000-0000-000000000000}"/>
  <bookViews>
    <workbookView xWindow="-22695" yWindow="900" windowWidth="21600" windowHeight="14190" tabRatio="881" xr2:uid="{00000000-000D-0000-FFFF-FFFF00000000}"/>
  </bookViews>
  <sheets>
    <sheet name="Instructions" sheetId="29" r:id="rId1"/>
    <sheet name="Summary" sheetId="17" r:id="rId2"/>
    <sheet name="Ex C - Proj Estimate" sheetId="1" r:id="rId3"/>
    <sheet name="Iteration Calc" sheetId="27" state="hidden" r:id="rId4"/>
    <sheet name="Ex F - Staffing Plan Const." sheetId="6" r:id="rId5"/>
    <sheet name="Ex I - Allowances" sheetId="25" r:id="rId6"/>
    <sheet name="Ex J - Unit Prices" sheetId="22" r:id="rId7"/>
    <sheet name="Ex K - Alternates" sheetId="23" r:id="rId8"/>
    <sheet name="Ex M - General Cond" sheetId="28" r:id="rId9"/>
  </sheets>
  <definedNames>
    <definedName name="_xlnm.Print_Area" localSheetId="2">'Ex C - Proj Estimate'!$A$1:$I$58</definedName>
    <definedName name="_xlnm.Print_Area" localSheetId="4">'Ex F - Staffing Plan Const.'!$A$1:$DK$46</definedName>
    <definedName name="_xlnm.Print_Area" localSheetId="5">'Ex I - Allowances'!$A$1:$P$36</definedName>
    <definedName name="_xlnm.Print_Area" localSheetId="6">'Ex J - Unit Prices'!$A$1:$J$35</definedName>
    <definedName name="_xlnm.Print_Area" localSheetId="7">'Ex K - Alternates'!$A$1:$P$40</definedName>
    <definedName name="_xlnm.Print_Area" localSheetId="8">'Ex M - General Cond'!#REF!</definedName>
    <definedName name="_xlnm.Print_Area" localSheetId="1">Summary!$A$2:$K$30</definedName>
    <definedName name="_xlnm.Print_Titles" localSheetId="5">'Ex I - Allowances'!$1:$6</definedName>
    <definedName name="_xlnm.Print_Titles" localSheetId="6">'Ex J - Unit Prices'!$1:$6</definedName>
    <definedName name="_xlnm.Print_Titles" localSheetId="7">'Ex K - Alternates'!$1:$11</definedName>
    <definedName name="_xlnm.Print_Titles" localSheetId="1">Summary!$6:$8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S44" i="6" l="1"/>
  <c r="CR44" i="6"/>
  <c r="CQ44" i="6"/>
  <c r="CP44" i="6"/>
  <c r="CO44" i="6"/>
  <c r="CN44" i="6"/>
  <c r="CM44" i="6"/>
  <c r="CL44" i="6"/>
  <c r="CK44" i="6"/>
  <c r="CJ44" i="6"/>
  <c r="CI44" i="6"/>
  <c r="CH44" i="6"/>
  <c r="CT43" i="6"/>
  <c r="CT42" i="6"/>
  <c r="CT41" i="6"/>
  <c r="CT40" i="6"/>
  <c r="CT39" i="6"/>
  <c r="CT38" i="6"/>
  <c r="CT37" i="6"/>
  <c r="CT36" i="6"/>
  <c r="CT34" i="6"/>
  <c r="CT33" i="6"/>
  <c r="CT32" i="6"/>
  <c r="CT31" i="6"/>
  <c r="CT30" i="6"/>
  <c r="CT29" i="6"/>
  <c r="CT28" i="6"/>
  <c r="CT27" i="6"/>
  <c r="CE44" i="6"/>
  <c r="CD44" i="6"/>
  <c r="CC44" i="6"/>
  <c r="CB44" i="6"/>
  <c r="CA44" i="6"/>
  <c r="BZ44" i="6"/>
  <c r="BY44" i="6"/>
  <c r="BX44" i="6"/>
  <c r="BW44" i="6"/>
  <c r="BV44" i="6"/>
  <c r="BU44" i="6"/>
  <c r="BT44" i="6"/>
  <c r="CF43" i="6"/>
  <c r="CF42" i="6"/>
  <c r="CF41" i="6"/>
  <c r="CF40" i="6"/>
  <c r="CF39" i="6"/>
  <c r="CF38" i="6"/>
  <c r="CF37" i="6"/>
  <c r="CF36" i="6"/>
  <c r="CF34" i="6"/>
  <c r="CF33" i="6"/>
  <c r="CF32" i="6"/>
  <c r="CF31" i="6"/>
  <c r="CF30" i="6"/>
  <c r="CF29" i="6"/>
  <c r="CF28" i="6"/>
  <c r="CF27" i="6"/>
  <c r="BQ44" i="6"/>
  <c r="BP44" i="6"/>
  <c r="BO44" i="6"/>
  <c r="BN44" i="6"/>
  <c r="BM44" i="6"/>
  <c r="BL44" i="6"/>
  <c r="BK44" i="6"/>
  <c r="BJ44" i="6"/>
  <c r="BI44" i="6"/>
  <c r="BH44" i="6"/>
  <c r="BG44" i="6"/>
  <c r="BF44" i="6"/>
  <c r="BR43" i="6"/>
  <c r="BR42" i="6"/>
  <c r="BR41" i="6"/>
  <c r="BR40" i="6"/>
  <c r="BR39" i="6"/>
  <c r="BR38" i="6"/>
  <c r="BR37" i="6"/>
  <c r="BR36" i="6"/>
  <c r="BR34" i="6"/>
  <c r="BR33" i="6"/>
  <c r="BR32" i="6"/>
  <c r="BR31" i="6"/>
  <c r="BR30" i="6"/>
  <c r="BR29" i="6"/>
  <c r="BR28" i="6"/>
  <c r="BR27" i="6"/>
  <c r="CT44" i="6" l="1"/>
  <c r="BR44" i="6"/>
  <c r="CF44" i="6"/>
  <c r="BC44" i="6"/>
  <c r="BB44" i="6"/>
  <c r="BA44" i="6"/>
  <c r="AZ44" i="6"/>
  <c r="AY44" i="6"/>
  <c r="AX44" i="6"/>
  <c r="AW44" i="6"/>
  <c r="AV44" i="6"/>
  <c r="AU44" i="6"/>
  <c r="AT44" i="6"/>
  <c r="AS44" i="6"/>
  <c r="AR44" i="6"/>
  <c r="BD43" i="6"/>
  <c r="BD42" i="6"/>
  <c r="BD41" i="6"/>
  <c r="BD40" i="6"/>
  <c r="BD39" i="6"/>
  <c r="BD38" i="6"/>
  <c r="BD37" i="6"/>
  <c r="BD36" i="6"/>
  <c r="BD34" i="6"/>
  <c r="BD33" i="6"/>
  <c r="BD32" i="6"/>
  <c r="BD31" i="6"/>
  <c r="BD30" i="6"/>
  <c r="BD29" i="6"/>
  <c r="BD28" i="6"/>
  <c r="BD27" i="6"/>
  <c r="AO44" i="6"/>
  <c r="AN44" i="6"/>
  <c r="AM44" i="6"/>
  <c r="AL44" i="6"/>
  <c r="AK44" i="6"/>
  <c r="AJ44" i="6"/>
  <c r="AI44" i="6"/>
  <c r="AH44" i="6"/>
  <c r="AG44" i="6"/>
  <c r="AF44" i="6"/>
  <c r="AE44" i="6"/>
  <c r="AD44" i="6"/>
  <c r="AP43" i="6"/>
  <c r="AP42" i="6"/>
  <c r="AP41" i="6"/>
  <c r="AP40" i="6"/>
  <c r="AP39" i="6"/>
  <c r="AP38" i="6"/>
  <c r="AP37" i="6"/>
  <c r="AP36" i="6"/>
  <c r="AP34" i="6"/>
  <c r="AP33" i="6"/>
  <c r="AP32" i="6"/>
  <c r="AP31" i="6"/>
  <c r="AP30" i="6"/>
  <c r="AP29" i="6"/>
  <c r="AP28" i="6"/>
  <c r="AP27" i="6"/>
  <c r="BD44" i="6" l="1"/>
  <c r="AP44" i="6"/>
  <c r="G2" i="28"/>
  <c r="G1" i="28"/>
  <c r="CX44" i="6" l="1"/>
  <c r="CY44" i="6"/>
  <c r="CZ44" i="6"/>
  <c r="DA44" i="6"/>
  <c r="DB44" i="6"/>
  <c r="DC44" i="6"/>
  <c r="DD44" i="6"/>
  <c r="DE44" i="6"/>
  <c r="DF44" i="6"/>
  <c r="DG44" i="6"/>
  <c r="CW44" i="6"/>
  <c r="CV44" i="6"/>
  <c r="R44" i="6"/>
  <c r="S44" i="6"/>
  <c r="T44" i="6"/>
  <c r="U44" i="6"/>
  <c r="V44" i="6"/>
  <c r="W44" i="6"/>
  <c r="X44" i="6"/>
  <c r="Y44" i="6"/>
  <c r="Z44" i="6"/>
  <c r="AA44" i="6"/>
  <c r="Q44" i="6"/>
  <c r="P44" i="6"/>
  <c r="D44" i="6"/>
  <c r="E44" i="6"/>
  <c r="F44" i="6"/>
  <c r="G44" i="6"/>
  <c r="H44" i="6"/>
  <c r="I44" i="6"/>
  <c r="J44" i="6"/>
  <c r="K44" i="6"/>
  <c r="L44" i="6"/>
  <c r="M44" i="6"/>
  <c r="C44" i="6"/>
  <c r="B44" i="6"/>
  <c r="G40" i="1" l="1"/>
  <c r="E32" i="28" l="1"/>
  <c r="H50" i="1" s="1"/>
  <c r="H15" i="17" l="1"/>
  <c r="J15" i="17" s="1"/>
  <c r="H36" i="25" l="1"/>
  <c r="B3" i="28" l="1"/>
  <c r="A3" i="23"/>
  <c r="A3" i="22"/>
  <c r="A3" i="25"/>
  <c r="A3" i="6"/>
  <c r="A3" i="1"/>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N36" i="25" l="1"/>
  <c r="K36" i="25"/>
  <c r="P11" i="23" l="1"/>
  <c r="F46" i="1" l="1"/>
  <c r="E44" i="1" l="1"/>
  <c r="L9" i="23" l="1"/>
  <c r="K9" i="23"/>
  <c r="H44" i="1" l="1"/>
  <c r="B11" i="27"/>
  <c r="I44" i="1"/>
  <c r="I42" i="1"/>
  <c r="H42" i="1"/>
  <c r="E42" i="1"/>
  <c r="E46" i="1" s="1"/>
  <c r="I40" i="23"/>
  <c r="H40" i="23"/>
  <c r="G40" i="23"/>
  <c r="H46" i="1" l="1"/>
  <c r="I46" i="1"/>
  <c r="H17" i="17" s="1"/>
  <c r="J17" i="17" s="1"/>
  <c r="H16" i="17" l="1"/>
  <c r="J16" i="17" s="1"/>
  <c r="A8" i="17"/>
  <c r="B6" i="28" s="1"/>
  <c r="B5" i="27" l="1"/>
  <c r="C6" i="27"/>
  <c r="AD6" i="27" s="1"/>
  <c r="B12" i="27"/>
  <c r="E12" i="27" s="1"/>
  <c r="H12" i="27" s="1"/>
  <c r="K12" i="27" s="1"/>
  <c r="N12" i="27" s="1"/>
  <c r="Q12" i="27" s="1"/>
  <c r="T12" i="27" s="1"/>
  <c r="W12" i="27" s="1"/>
  <c r="Z12" i="27" s="1"/>
  <c r="AC12" i="27" s="1"/>
  <c r="E11" i="27"/>
  <c r="H11" i="27" s="1"/>
  <c r="K11" i="27" s="1"/>
  <c r="N11" i="27" s="1"/>
  <c r="Q11" i="27" s="1"/>
  <c r="T11" i="27" s="1"/>
  <c r="W11" i="27" s="1"/>
  <c r="Z11" i="27" s="1"/>
  <c r="AC11" i="27" s="1"/>
  <c r="B4" i="27"/>
  <c r="E4" i="27" s="1"/>
  <c r="H4" i="27" s="1"/>
  <c r="U6" i="27" l="1"/>
  <c r="O6" i="27"/>
  <c r="AA6" i="27"/>
  <c r="I6" i="27"/>
  <c r="L6" i="27"/>
  <c r="X6" i="27"/>
  <c r="F6" i="27"/>
  <c r="R6" i="27"/>
  <c r="K4" i="27"/>
  <c r="G41" i="1"/>
  <c r="G39" i="1"/>
  <c r="G38" i="1"/>
  <c r="G37" i="1"/>
  <c r="G36" i="1"/>
  <c r="G35" i="1"/>
  <c r="G34" i="1"/>
  <c r="G33" i="1"/>
  <c r="G32" i="1"/>
  <c r="G31" i="1"/>
  <c r="G30" i="1"/>
  <c r="G29" i="1"/>
  <c r="G28" i="1"/>
  <c r="G27" i="1"/>
  <c r="G26" i="1"/>
  <c r="G25" i="1"/>
  <c r="G24" i="1"/>
  <c r="G23" i="1"/>
  <c r="G22" i="1"/>
  <c r="G21" i="1"/>
  <c r="G20" i="1"/>
  <c r="G19" i="1"/>
  <c r="G18" i="1"/>
  <c r="G17" i="1"/>
  <c r="G16" i="1"/>
  <c r="G46" i="1" l="1"/>
  <c r="N4" i="27"/>
  <c r="DB1" i="6"/>
  <c r="Q4" i="27" l="1"/>
  <c r="E1" i="22"/>
  <c r="G2" i="22"/>
  <c r="M2" i="23"/>
  <c r="K1" i="23"/>
  <c r="M2" i="25"/>
  <c r="K1" i="25"/>
  <c r="DJ2" i="6"/>
  <c r="F2" i="1"/>
  <c r="E1" i="1"/>
  <c r="A6" i="6"/>
  <c r="A6" i="1"/>
  <c r="T4" i="27" l="1"/>
  <c r="W4" i="27" l="1"/>
  <c r="A6" i="25"/>
  <c r="A6" i="23"/>
  <c r="A6" i="22"/>
  <c r="Z4" i="27" l="1"/>
  <c r="C1" i="27" l="1"/>
  <c r="AC4" i="27"/>
  <c r="AB43" i="6"/>
  <c r="DH37" i="6"/>
  <c r="DH38" i="6"/>
  <c r="DH39" i="6"/>
  <c r="DH40" i="6"/>
  <c r="DH41" i="6"/>
  <c r="DH42" i="6"/>
  <c r="DH43" i="6"/>
  <c r="DH36" i="6"/>
  <c r="DH28" i="6"/>
  <c r="DH29" i="6"/>
  <c r="DH30" i="6"/>
  <c r="DH31" i="6"/>
  <c r="DH32" i="6"/>
  <c r="DH33" i="6"/>
  <c r="DH34" i="6"/>
  <c r="DH27" i="6"/>
  <c r="AB37" i="6"/>
  <c r="AB38" i="6"/>
  <c r="AB39" i="6"/>
  <c r="AB40" i="6"/>
  <c r="AB41" i="6"/>
  <c r="AB42" i="6"/>
  <c r="AB36" i="6"/>
  <c r="AB28" i="6"/>
  <c r="AB29" i="6"/>
  <c r="AB30" i="6"/>
  <c r="AB31" i="6"/>
  <c r="AB32" i="6"/>
  <c r="AB33" i="6"/>
  <c r="AB34" i="6"/>
  <c r="AB27" i="6"/>
  <c r="N37" i="6"/>
  <c r="N38" i="6"/>
  <c r="N39" i="6"/>
  <c r="N40" i="6"/>
  <c r="N41" i="6"/>
  <c r="N42" i="6"/>
  <c r="N43" i="6"/>
  <c r="N36" i="6"/>
  <c r="N34" i="6"/>
  <c r="N33" i="6"/>
  <c r="N32" i="6"/>
  <c r="N31" i="6"/>
  <c r="N30" i="6"/>
  <c r="N28" i="6"/>
  <c r="N29" i="6"/>
  <c r="N27" i="6"/>
  <c r="DJ41" i="6" l="1"/>
  <c r="DK41" i="6"/>
  <c r="DJ31" i="6"/>
  <c r="DK31" i="6"/>
  <c r="DJ33" i="6"/>
  <c r="DK33" i="6"/>
  <c r="DK38" i="6"/>
  <c r="DJ38" i="6"/>
  <c r="DK28" i="6"/>
  <c r="DJ28" i="6"/>
  <c r="DJ32" i="6"/>
  <c r="DK32" i="6"/>
  <c r="DJ34" i="6"/>
  <c r="DK34" i="6"/>
  <c r="DK37" i="6"/>
  <c r="DJ37" i="6"/>
  <c r="DJ42" i="6"/>
  <c r="DK42" i="6"/>
  <c r="DJ36" i="6"/>
  <c r="DK36" i="6"/>
  <c r="DJ30" i="6"/>
  <c r="DK30" i="6"/>
  <c r="DJ40" i="6"/>
  <c r="DK40" i="6"/>
  <c r="DK29" i="6"/>
  <c r="DJ29" i="6"/>
  <c r="DJ43" i="6"/>
  <c r="DK43" i="6"/>
  <c r="DJ27" i="6"/>
  <c r="DK27" i="6"/>
  <c r="DJ39" i="6"/>
  <c r="DK39" i="6"/>
  <c r="AD1" i="27"/>
  <c r="R1" i="27"/>
  <c r="F1" i="27"/>
  <c r="AA1" i="27"/>
  <c r="O1" i="27"/>
  <c r="X1" i="27"/>
  <c r="L1" i="27"/>
  <c r="U1" i="27"/>
  <c r="I1" i="27"/>
  <c r="DH44" i="6"/>
  <c r="N44" i="6"/>
  <c r="AB44" i="6"/>
  <c r="DJ44" i="6" l="1"/>
  <c r="K23" i="23"/>
  <c r="L23" i="23" s="1"/>
  <c r="K25" i="23"/>
  <c r="L25" i="23" s="1"/>
  <c r="K32" i="23"/>
  <c r="L32" i="23" s="1"/>
  <c r="K31" i="23"/>
  <c r="L31" i="23" s="1"/>
  <c r="K26" i="23"/>
  <c r="L26" i="23" s="1"/>
  <c r="K29" i="23"/>
  <c r="L29" i="23" s="1"/>
  <c r="K13" i="23"/>
  <c r="L13" i="23" s="1"/>
  <c r="K38" i="23"/>
  <c r="L38" i="23" s="1"/>
  <c r="K36" i="23"/>
  <c r="L36" i="23" s="1"/>
  <c r="K20" i="23"/>
  <c r="L20" i="23" s="1"/>
  <c r="K15" i="23"/>
  <c r="L15" i="23" s="1"/>
  <c r="K37" i="23"/>
  <c r="L37" i="23" s="1"/>
  <c r="K21" i="23"/>
  <c r="L21" i="23" s="1"/>
  <c r="K27" i="23"/>
  <c r="L27" i="23" s="1"/>
  <c r="K22" i="23"/>
  <c r="L22" i="23" s="1"/>
  <c r="K28" i="23"/>
  <c r="L28" i="23" s="1"/>
  <c r="K12" i="23"/>
  <c r="L12" i="23" s="1"/>
  <c r="K35" i="23"/>
  <c r="L35" i="23" s="1"/>
  <c r="K30" i="23"/>
  <c r="K16" i="23"/>
  <c r="L16" i="23" s="1"/>
  <c r="K39" i="23"/>
  <c r="L39" i="23" s="1"/>
  <c r="K34" i="23"/>
  <c r="L34" i="23" s="1"/>
  <c r="K33" i="23"/>
  <c r="L33" i="23" s="1"/>
  <c r="K17" i="23"/>
  <c r="L17" i="23" s="1"/>
  <c r="K14" i="23"/>
  <c r="L14" i="23" s="1"/>
  <c r="K24" i="23"/>
  <c r="L24" i="23" s="1"/>
  <c r="K11" i="23"/>
  <c r="L11" i="23" s="1"/>
  <c r="K18" i="23"/>
  <c r="L18" i="23" s="1"/>
  <c r="K19" i="23"/>
  <c r="L19" i="23" s="1"/>
  <c r="DK46" i="6"/>
  <c r="H51" i="1" l="1"/>
  <c r="C7" i="27" s="1"/>
  <c r="L7" i="27" s="1"/>
  <c r="H14" i="17"/>
  <c r="J14" i="17" s="1"/>
  <c r="L30" i="23"/>
  <c r="L40" i="23" s="1"/>
  <c r="K40" i="23"/>
  <c r="C9" i="27"/>
  <c r="C11" i="27" s="1"/>
  <c r="F7" i="27" l="1"/>
  <c r="I7" i="27"/>
  <c r="X7" i="27"/>
  <c r="O7" i="27"/>
  <c r="R7" i="27"/>
  <c r="AA7" i="27"/>
  <c r="U7" i="27"/>
  <c r="AD7" i="27"/>
  <c r="C12" i="27"/>
  <c r="C14" i="27" s="1"/>
  <c r="E5" i="27"/>
  <c r="F4" i="27" l="1"/>
  <c r="F5" i="27"/>
  <c r="H5" i="27"/>
  <c r="K5" i="27" l="1"/>
  <c r="N5" i="27" s="1"/>
  <c r="Q5" i="27" l="1"/>
  <c r="T5" i="27" l="1"/>
  <c r="W5" i="27" l="1"/>
  <c r="Z5" i="27" l="1"/>
  <c r="AC5" i="27" l="1"/>
  <c r="M14" i="23" l="1"/>
  <c r="M12" i="23"/>
  <c r="M16" i="23"/>
  <c r="M37" i="23"/>
  <c r="M33" i="23"/>
  <c r="M29" i="23"/>
  <c r="M25" i="23"/>
  <c r="M21" i="23"/>
  <c r="M17" i="23"/>
  <c r="M36" i="23"/>
  <c r="M28" i="23"/>
  <c r="M24" i="23"/>
  <c r="M31" i="23"/>
  <c r="M23" i="23"/>
  <c r="M19" i="23"/>
  <c r="M15" i="23"/>
  <c r="M34" i="23"/>
  <c r="M30" i="23"/>
  <c r="M22" i="23"/>
  <c r="M18" i="23"/>
  <c r="M13" i="23"/>
  <c r="M32" i="23"/>
  <c r="M20" i="23"/>
  <c r="M39" i="23"/>
  <c r="M35" i="23"/>
  <c r="M27" i="23"/>
  <c r="M38" i="23"/>
  <c r="M26" i="23"/>
  <c r="J40" i="23" l="1"/>
  <c r="M11" i="23"/>
  <c r="M40" i="23" s="1"/>
  <c r="H53" i="1"/>
  <c r="H13" i="17" s="1"/>
  <c r="J13" i="17" s="1"/>
  <c r="B50" i="1"/>
  <c r="B3" i="27" s="1"/>
  <c r="E3" i="27" s="1"/>
  <c r="H3" i="27" l="1"/>
  <c r="F3" i="27"/>
  <c r="D12" i="28"/>
  <c r="H55" i="1"/>
  <c r="H18" i="17" s="1"/>
  <c r="J18" i="17" s="1"/>
  <c r="H56" i="1" l="1"/>
  <c r="H19" i="17" s="1"/>
  <c r="J19" i="17" s="1"/>
  <c r="K3" i="27"/>
  <c r="F9" i="27"/>
  <c r="H58" i="1" l="1"/>
  <c r="F14" i="27"/>
  <c r="F11" i="27"/>
  <c r="I3" i="27" s="1"/>
  <c r="F12" i="27"/>
  <c r="N3" i="27"/>
  <c r="Q3" i="27" l="1"/>
  <c r="D13" i="28"/>
  <c r="D11" i="28"/>
  <c r="H12" i="17"/>
  <c r="J12" i="17" s="1"/>
  <c r="AF5" i="27"/>
  <c r="AG5" i="27" s="1"/>
  <c r="I9" i="27"/>
  <c r="J16" i="27"/>
  <c r="I4" i="27"/>
  <c r="I5" i="27"/>
  <c r="I14" i="27" l="1"/>
  <c r="I12" i="27"/>
  <c r="I11" i="27"/>
  <c r="L3" i="27" s="1"/>
  <c r="T3" i="27"/>
  <c r="L9" i="27" l="1"/>
  <c r="M16" i="27"/>
  <c r="W3" i="27"/>
  <c r="L5" i="27"/>
  <c r="L4" i="27"/>
  <c r="Z3" i="27" l="1"/>
  <c r="L12" i="27"/>
  <c r="L14" i="27"/>
  <c r="L11" i="27"/>
  <c r="O3" i="27" s="1"/>
  <c r="O9" i="27" l="1"/>
  <c r="P16" i="27"/>
  <c r="O4" i="27"/>
  <c r="O5" i="27"/>
  <c r="AC3" i="27"/>
  <c r="O12" i="27" l="1"/>
  <c r="O11" i="27"/>
  <c r="R3" i="27" s="1"/>
  <c r="O14" i="27"/>
  <c r="R9" i="27" l="1"/>
  <c r="S16" i="27"/>
  <c r="R5" i="27"/>
  <c r="R4" i="27"/>
  <c r="R11" i="27" l="1"/>
  <c r="U3" i="27" s="1"/>
  <c r="R12" i="27"/>
  <c r="R14" i="27"/>
  <c r="U5" i="27" l="1"/>
  <c r="U4" i="27"/>
  <c r="U9" i="27"/>
  <c r="V16" i="27"/>
  <c r="U14" i="27" l="1"/>
  <c r="U12" i="27"/>
  <c r="U11" i="27"/>
  <c r="X3" i="27" s="1"/>
  <c r="X9" i="27" l="1"/>
  <c r="Y16" i="27"/>
  <c r="X5" i="27"/>
  <c r="X4" i="27"/>
  <c r="X12" i="27" l="1"/>
  <c r="X11" i="27"/>
  <c r="AA3" i="27" s="1"/>
  <c r="X14" i="27"/>
  <c r="AA5" i="27" l="1"/>
  <c r="AA4" i="27"/>
  <c r="AA9" i="27"/>
  <c r="AB16" i="27"/>
  <c r="AA12" i="27" l="1"/>
  <c r="AA11" i="27"/>
  <c r="AD3" i="27" s="1"/>
  <c r="AA14" i="27"/>
  <c r="AD5" i="27" l="1"/>
  <c r="AD4" i="27"/>
  <c r="AE5" i="27"/>
  <c r="AH5" i="27" s="1"/>
  <c r="AD9" i="27"/>
  <c r="AE16" i="27"/>
  <c r="AD14" i="27" l="1"/>
  <c r="AD12" i="27"/>
  <c r="AD1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Tuckerman, Marci L.</author>
  </authors>
  <commentList>
    <comment ref="A6" authorId="0" shapeId="0" xr:uid="{00000000-0006-0000-0100-000001000000}">
      <text>
        <r>
          <rPr>
            <b/>
            <sz val="9"/>
            <color indexed="81"/>
            <rFont val="Tahoma"/>
            <family val="2"/>
          </rPr>
          <t>Tuckerman, Marci L.:</t>
        </r>
        <r>
          <rPr>
            <sz val="9"/>
            <color indexed="81"/>
            <rFont val="Tahoma"/>
            <family val="2"/>
          </rPr>
          <t xml:space="preserve">
Enter GMP number(example:  GMP 1 )</t>
        </r>
      </text>
    </comment>
    <comment ref="F11" authorId="0" shapeId="0" xr:uid="{00000000-0006-0000-0100-000002000000}">
      <text>
        <r>
          <rPr>
            <b/>
            <sz val="9"/>
            <color indexed="81"/>
            <rFont val="Tahoma"/>
            <family val="2"/>
          </rPr>
          <t>Tuckerman, Marci L.:</t>
        </r>
        <r>
          <rPr>
            <sz val="9"/>
            <color indexed="81"/>
            <rFont val="Tahoma"/>
            <family val="2"/>
          </rPr>
          <t xml:space="preserve">
Previous GMP amounts.  If GMP1, use $0</t>
        </r>
      </text>
    </comment>
    <comment ref="H11" authorId="0" shapeId="0" xr:uid="{00000000-0006-0000-0100-000003000000}">
      <text>
        <r>
          <rPr>
            <b/>
            <sz val="9"/>
            <color indexed="81"/>
            <rFont val="Tahoma"/>
            <family val="2"/>
          </rPr>
          <t>Tuckerman, Marci L.:</t>
        </r>
        <r>
          <rPr>
            <sz val="9"/>
            <color indexed="81"/>
            <rFont val="Tahoma"/>
            <family val="2"/>
          </rPr>
          <t xml:space="preserve">
Amounts for this GMP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Nathaniel (Nate)</author>
  </authors>
  <commentList>
    <comment ref="H55" authorId="0" shapeId="0" xr:uid="{00000000-0006-0000-0200-000001000000}">
      <text>
        <r>
          <rPr>
            <b/>
            <sz val="9"/>
            <color indexed="81"/>
            <rFont val="Tahoma"/>
            <family val="2"/>
          </rPr>
          <t>= Total Cost of Work x Construction Contingency %</t>
        </r>
        <r>
          <rPr>
            <sz val="9"/>
            <color indexed="81"/>
            <rFont val="Tahoma"/>
            <family val="2"/>
          </rPr>
          <t xml:space="preserve">
</t>
        </r>
      </text>
    </comment>
    <comment ref="H56" authorId="0" shapeId="0" xr:uid="{00000000-0006-0000-0200-000002000000}">
      <text>
        <r>
          <rPr>
            <b/>
            <sz val="9"/>
            <color indexed="81"/>
            <rFont val="Tahoma"/>
            <family val="2"/>
          </rPr>
          <t xml:space="preserve">= Sum of (Total Cost of Work + Construction Contingency) x CMR Fee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Tuckerman, Marci L.</author>
  </authors>
  <commentList>
    <comment ref="J10" authorId="0" shapeId="0" xr:uid="{00000000-0006-0000-0700-000001000000}">
      <text>
        <r>
          <rPr>
            <b/>
            <sz val="9"/>
            <color indexed="81"/>
            <rFont val="Tahoma"/>
            <family val="2"/>
          </rPr>
          <t>Tuckerman, Marci L.:</t>
        </r>
        <r>
          <rPr>
            <sz val="9"/>
            <color indexed="81"/>
            <rFont val="Tahoma"/>
            <family val="2"/>
          </rPr>
          <t xml:space="preserve">
Enter GC percentage from Original Contract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Tuckerman, Marci L.</author>
  </authors>
  <commentList>
    <comment ref="E11" authorId="0" shapeId="0" xr:uid="{00000000-0006-0000-0800-000001000000}">
      <text>
        <r>
          <rPr>
            <b/>
            <sz val="9"/>
            <color indexed="81"/>
            <rFont val="Tahoma"/>
            <family val="2"/>
          </rPr>
          <t>Tuckerman, Marci L.:</t>
        </r>
        <r>
          <rPr>
            <sz val="9"/>
            <color indexed="81"/>
            <rFont val="Tahoma"/>
            <family val="2"/>
          </rPr>
          <t xml:space="preserve">
= Total Contract Sum x Payment &amp; Performance Bond %</t>
        </r>
      </text>
    </comment>
    <comment ref="E12" authorId="0" shapeId="0" xr:uid="{00000000-0006-0000-0800-000002000000}">
      <text>
        <r>
          <rPr>
            <b/>
            <sz val="9"/>
            <color indexed="81"/>
            <rFont val="Tahoma"/>
            <family val="2"/>
          </rPr>
          <t>Tuckerman, Marci L.:</t>
        </r>
        <r>
          <rPr>
            <sz val="9"/>
            <color indexed="81"/>
            <rFont val="Tahoma"/>
            <family val="2"/>
          </rPr>
          <t xml:space="preserve">
= (Total Construction Sub-Contracted + Contingency) x Contractor Default Insurance Program %</t>
        </r>
      </text>
    </comment>
    <comment ref="E13" authorId="0" shapeId="0" xr:uid="{00000000-0006-0000-0800-000003000000}">
      <text>
        <r>
          <rPr>
            <b/>
            <sz val="9"/>
            <color indexed="81"/>
            <rFont val="Tahoma"/>
            <family val="2"/>
          </rPr>
          <t>Tuckerman, Marci L.:</t>
        </r>
        <r>
          <rPr>
            <sz val="9"/>
            <color indexed="81"/>
            <rFont val="Tahoma"/>
            <family val="2"/>
          </rPr>
          <t xml:space="preserve">
= Total Contract Sum x General &amp; Excess Liability Insurance %</t>
        </r>
      </text>
    </comment>
  </commentList>
</comments>
</file>

<file path=xl/sharedStrings.xml><?xml version="1.0" encoding="utf-8"?>
<sst xmlns="http://schemas.openxmlformats.org/spreadsheetml/2006/main" count="400" uniqueCount="236">
  <si>
    <t>Total Cost</t>
  </si>
  <si>
    <t>Concrete</t>
  </si>
  <si>
    <t>Masonry</t>
  </si>
  <si>
    <t>Allowances</t>
  </si>
  <si>
    <t>Plumbing</t>
  </si>
  <si>
    <t>CM's Preconstruction Services</t>
  </si>
  <si>
    <t>Not Included</t>
  </si>
  <si>
    <t>Assumptions and Clarifications</t>
  </si>
  <si>
    <t>Unit Prices</t>
  </si>
  <si>
    <t>Basis Documents</t>
  </si>
  <si>
    <t>Construction Contingency</t>
  </si>
  <si>
    <t>Document Name</t>
  </si>
  <si>
    <t>Construction Manager at Risk fee</t>
  </si>
  <si>
    <t>Construction Progress Schedule</t>
  </si>
  <si>
    <t>Hourly Rate</t>
  </si>
  <si>
    <t>Alternates</t>
  </si>
  <si>
    <t>Close Out</t>
  </si>
  <si>
    <t>Commissioning</t>
  </si>
  <si>
    <t>Construction</t>
  </si>
  <si>
    <t>Jan</t>
  </si>
  <si>
    <t>Feb</t>
  </si>
  <si>
    <t>Mar</t>
  </si>
  <si>
    <t>Apr</t>
  </si>
  <si>
    <t>May</t>
  </si>
  <si>
    <t>July</t>
  </si>
  <si>
    <t>Aug</t>
  </si>
  <si>
    <t>Oct</t>
  </si>
  <si>
    <t>Nov</t>
  </si>
  <si>
    <t>Dec</t>
  </si>
  <si>
    <t>Field Personnel</t>
  </si>
  <si>
    <t>Office Personnel</t>
  </si>
  <si>
    <t>Phase</t>
  </si>
  <si>
    <t>Jun</t>
  </si>
  <si>
    <t>Jul</t>
  </si>
  <si>
    <t>Sep</t>
  </si>
  <si>
    <t>&lt;&lt;Title - Last Name&gt;&gt;</t>
  </si>
  <si>
    <t>Monthly Hours</t>
  </si>
  <si>
    <t>Assistant Manager _Smith</t>
  </si>
  <si>
    <t>Ttl Hrs</t>
  </si>
  <si>
    <t>Total Construction Cost</t>
  </si>
  <si>
    <t>Notes:</t>
  </si>
  <si>
    <t>Instructions:</t>
  </si>
  <si>
    <t>● Hours = actual employee compensation</t>
  </si>
  <si>
    <t>● Scheduled overtime is not included</t>
  </si>
  <si>
    <t>Construction Stage Personnel Cost (refer to Exhibit F)</t>
  </si>
  <si>
    <t>Estimate</t>
  </si>
  <si>
    <t>Exhibit</t>
  </si>
  <si>
    <t>A</t>
  </si>
  <si>
    <t>B</t>
  </si>
  <si>
    <t>C</t>
  </si>
  <si>
    <t>D</t>
  </si>
  <si>
    <t>E</t>
  </si>
  <si>
    <t>F</t>
  </si>
  <si>
    <t>G</t>
  </si>
  <si>
    <t>H</t>
  </si>
  <si>
    <t>I</t>
  </si>
  <si>
    <t>J</t>
  </si>
  <si>
    <t>K</t>
  </si>
  <si>
    <t>L</t>
  </si>
  <si>
    <t>Project Schedule</t>
  </si>
  <si>
    <t>Self-Perform</t>
  </si>
  <si>
    <t>Demolition</t>
  </si>
  <si>
    <t>Total Contract Sum</t>
  </si>
  <si>
    <t>Percent</t>
  </si>
  <si>
    <t>CMR shall attach a complete detailed estimate for cost of construction and cost of work.</t>
  </si>
  <si>
    <t xml:space="preserve">Total Cost of Work </t>
  </si>
  <si>
    <t>Bid (if applicable at time of GMP)</t>
  </si>
  <si>
    <t>Sub-Contracted</t>
  </si>
  <si>
    <t>Package #</t>
  </si>
  <si>
    <t>Staffing Plan</t>
  </si>
  <si>
    <t>Alternate Name</t>
  </si>
  <si>
    <t>Cost</t>
  </si>
  <si>
    <t>P</t>
  </si>
  <si>
    <t>Bid Package Number and Name</t>
  </si>
  <si>
    <t>Section</t>
  </si>
  <si>
    <t>Description</t>
  </si>
  <si>
    <t>Unit of Measure</t>
  </si>
  <si>
    <t>This exhibit includes a complete list and detailed description of all Alternates and final date the Alternate can be accepted by the Owner.</t>
  </si>
  <si>
    <t>OSU Construction Project</t>
  </si>
  <si>
    <t>OSU-123456</t>
  </si>
  <si>
    <t>1.        Adjust the "Year" labels</t>
  </si>
  <si>
    <t>2.        Adjust month labels to align with the "Time Period"</t>
  </si>
  <si>
    <t>3.        In "Personnel" column, enter the title and last name of each employee</t>
  </si>
  <si>
    <t>4.        Enter the proposed employee hours for each phase</t>
  </si>
  <si>
    <t>5.        Enter the hourly rate for each employee, for each year</t>
  </si>
  <si>
    <t>6.        Adjust the black cell fill for each phase to align with the projected month where the phase will occur</t>
  </si>
  <si>
    <t>Quantity</t>
  </si>
  <si>
    <t>Project Name:</t>
  </si>
  <si>
    <t>Project Number:</t>
  </si>
  <si>
    <t>Number</t>
  </si>
  <si>
    <t>Total Allowances</t>
  </si>
  <si>
    <t>Example</t>
  </si>
  <si>
    <t>Project Estimate (attach detailed Estimate)</t>
  </si>
  <si>
    <t>Project Estimate</t>
  </si>
  <si>
    <t>Staffing Plan - Construction</t>
  </si>
  <si>
    <t>The CM’s detailed plan for staffing the project during the Construction Stage. If the proposed Project Manager or Project Superintendent differs from the Request for Qualification and Request for Proposal submissions, include an outline of the qualifications and experience for the each change and include references.</t>
  </si>
  <si>
    <t>Critical Decision Date</t>
  </si>
  <si>
    <t>CDI</t>
  </si>
  <si>
    <t>Perf &amp; Pay Bond</t>
  </si>
  <si>
    <t>Personnel Cost</t>
  </si>
  <si>
    <t>Liability Insurance</t>
  </si>
  <si>
    <t>Contingency</t>
  </si>
  <si>
    <t>Fee</t>
  </si>
  <si>
    <t>Subcontracts Total</t>
  </si>
  <si>
    <t>Preconstruction Services</t>
  </si>
  <si>
    <t>General Conditions</t>
  </si>
  <si>
    <t>Sub-Total</t>
  </si>
  <si>
    <t>Percent Match to Previous Iteration</t>
  </si>
  <si>
    <t>Actual GC %</t>
  </si>
  <si>
    <t>Estimated GC $</t>
  </si>
  <si>
    <t>% Diff</t>
  </si>
  <si>
    <t>This exhibit includes the project estimate broken out by bid package and supported by a detailed cost estimate. The Total Cost Columns must be completed for submission.</t>
  </si>
  <si>
    <t xml:space="preserve">This exhibit includes a complete list and detailed description all unit price items with related measurements. All Unit prices must include all labor and material to perform the work.    Overhead and Profit should NOT be included and will be added at the time of executed change order. </t>
  </si>
  <si>
    <t>Over/(Under)</t>
  </si>
  <si>
    <t>Alternate Number</t>
  </si>
  <si>
    <t>Subcontracted</t>
  </si>
  <si>
    <t>Self-Performed</t>
  </si>
  <si>
    <t>Alternate Total</t>
  </si>
  <si>
    <r>
      <t xml:space="preserve">Status: 
</t>
    </r>
    <r>
      <rPr>
        <b/>
        <sz val="9"/>
        <color theme="1"/>
        <rFont val="Arial"/>
        <family val="2"/>
      </rPr>
      <t>A=Accept 
R=Reject 
P=Pending</t>
    </r>
  </si>
  <si>
    <t>Sum of Alternates</t>
  </si>
  <si>
    <t>R</t>
  </si>
  <si>
    <t>Metals</t>
  </si>
  <si>
    <t>Woods, Plastics, Composites</t>
  </si>
  <si>
    <t>Thermal and Moisture Protections</t>
  </si>
  <si>
    <t>Openings</t>
  </si>
  <si>
    <t>Finishes</t>
  </si>
  <si>
    <t>Specialties</t>
  </si>
  <si>
    <t>Equipment</t>
  </si>
  <si>
    <t>Furnishings</t>
  </si>
  <si>
    <t>Special Construction</t>
  </si>
  <si>
    <t>Conveying Equipment</t>
  </si>
  <si>
    <t>Fire Suppression</t>
  </si>
  <si>
    <t>HVAC</t>
  </si>
  <si>
    <t>Integrated Automation</t>
  </si>
  <si>
    <t>Electrical</t>
  </si>
  <si>
    <t>Communications</t>
  </si>
  <si>
    <t>Electronic Safety and Security</t>
  </si>
  <si>
    <t>Earthwork</t>
  </si>
  <si>
    <t>Exterior Improvements</t>
  </si>
  <si>
    <t>Utilities</t>
  </si>
  <si>
    <t>Electrical Power Generation</t>
  </si>
  <si>
    <t>Estimated GC %</t>
  </si>
  <si>
    <t>Total Construction</t>
  </si>
  <si>
    <t>M</t>
  </si>
  <si>
    <t>General Conditions Cost Descriptions</t>
  </si>
  <si>
    <r>
      <rPr>
        <b/>
        <i/>
        <sz val="10"/>
        <color indexed="8"/>
        <rFont val="Arial"/>
        <family val="2"/>
      </rPr>
      <t>Instructions</t>
    </r>
    <r>
      <rPr>
        <i/>
        <sz val="10"/>
        <color indexed="8"/>
        <rFont val="Arial"/>
        <family val="2"/>
      </rPr>
      <t xml:space="preserve">: For each applicable item, please include the total cost.  If an item is intended to be provided by the Owner, enter an "X" in the appropriate column.  If an item is to be provided by a subcontractor, no "Total Cost" information is required.  </t>
    </r>
    <r>
      <rPr>
        <i/>
        <u/>
        <sz val="10"/>
        <color indexed="8"/>
        <rFont val="Arial"/>
        <family val="2"/>
      </rPr>
      <t>You may add rows/positions as needed.  If you add rows, please verify that the Subtotals and Total are calculating correctly.</t>
    </r>
  </si>
  <si>
    <t>Provided by Subcontractor (insert "X")</t>
  </si>
  <si>
    <t>Provided by Owner
(insert "X")</t>
  </si>
  <si>
    <t>%</t>
  </si>
  <si>
    <t>Temporary Facilities - Trailers &amp; Sanitary Facilities</t>
  </si>
  <si>
    <t>Jobsite Trailer Utilities</t>
  </si>
  <si>
    <t>Office &amp; Janitorial Supplies / Furnishings &amp; Equipment / Water / Etc</t>
  </si>
  <si>
    <t>Office Communications Equipment / Printing / Postage / Project Photographs</t>
  </si>
  <si>
    <t>Office First Aid / Fire Protection / Safety / Signage / Wayfinding</t>
  </si>
  <si>
    <t xml:space="preserve">Project Site Progress / Dust Control / Final Cleaning </t>
  </si>
  <si>
    <t>Construction Fence / Access Points / Washout Areas / Include Traffic Officers</t>
  </si>
  <si>
    <t>Temporary Roads / Lighting / Weather Protection / Enclosure / Barricades / Laydown Area</t>
  </si>
  <si>
    <t>Elevator operator</t>
  </si>
  <si>
    <t>Chutes, hoists, cranes, scaffolding</t>
  </si>
  <si>
    <t>Carpenters</t>
  </si>
  <si>
    <t>Parking</t>
  </si>
  <si>
    <t>(additional as needed)</t>
  </si>
  <si>
    <t>TOTAL</t>
  </si>
  <si>
    <t>*</t>
  </si>
  <si>
    <t>Current Amount</t>
  </si>
  <si>
    <t>Increase (Decrease)</t>
  </si>
  <si>
    <t>Amended Amount</t>
  </si>
  <si>
    <r>
      <t>1.1</t>
    </r>
    <r>
      <rPr>
        <sz val="9"/>
        <color theme="1"/>
        <rFont val="Arial"/>
        <family val="2"/>
      </rPr>
      <t xml:space="preserve"> Contract Sum</t>
    </r>
  </si>
  <si>
    <r>
      <t xml:space="preserve">      </t>
    </r>
    <r>
      <rPr>
        <b/>
        <sz val="9"/>
        <color theme="1"/>
        <rFont val="Arial"/>
        <family val="2"/>
      </rPr>
      <t>1.1.1</t>
    </r>
    <r>
      <rPr>
        <sz val="9"/>
        <color theme="1"/>
        <rFont val="Arial"/>
        <family val="2"/>
      </rPr>
      <t xml:space="preserve"> Estimated Cost of the Work</t>
    </r>
  </si>
  <si>
    <r>
      <t xml:space="preserve">            </t>
    </r>
    <r>
      <rPr>
        <b/>
        <sz val="9"/>
        <color theme="1"/>
        <rFont val="Arial"/>
        <family val="2"/>
      </rPr>
      <t>1.1.1.1</t>
    </r>
    <r>
      <rPr>
        <sz val="9"/>
        <color theme="1"/>
        <rFont val="Arial"/>
        <family val="2"/>
      </rPr>
      <t xml:space="preserve"> Personnel Costs</t>
    </r>
  </si>
  <si>
    <r>
      <t xml:space="preserve">            </t>
    </r>
    <r>
      <rPr>
        <b/>
        <sz val="9"/>
        <color theme="1"/>
        <rFont val="Arial"/>
        <family val="2"/>
      </rPr>
      <t>1.1.1.2</t>
    </r>
    <r>
      <rPr>
        <sz val="9"/>
        <color theme="1"/>
        <rFont val="Arial"/>
        <family val="2"/>
      </rPr>
      <t xml:space="preserve"> General Conditions Costs</t>
    </r>
  </si>
  <si>
    <r>
      <t xml:space="preserve">            </t>
    </r>
    <r>
      <rPr>
        <b/>
        <sz val="9"/>
        <color theme="1"/>
        <rFont val="Arial"/>
        <family val="2"/>
      </rPr>
      <t>1.1.1.3</t>
    </r>
    <r>
      <rPr>
        <sz val="9"/>
        <color theme="1"/>
        <rFont val="Arial"/>
        <family val="2"/>
      </rPr>
      <t xml:space="preserve"> Subcontracted Work</t>
    </r>
  </si>
  <si>
    <r>
      <t xml:space="preserve">            </t>
    </r>
    <r>
      <rPr>
        <b/>
        <sz val="9"/>
        <color theme="1"/>
        <rFont val="Arial"/>
        <family val="2"/>
      </rPr>
      <t>1.1.1.4</t>
    </r>
    <r>
      <rPr>
        <sz val="9"/>
        <color theme="1"/>
        <rFont val="Arial"/>
        <family val="2"/>
      </rPr>
      <t xml:space="preserve"> Self-performed Work</t>
    </r>
  </si>
  <si>
    <r>
      <t xml:space="preserve">            </t>
    </r>
    <r>
      <rPr>
        <b/>
        <sz val="9"/>
        <color theme="1"/>
        <rFont val="Arial"/>
        <family val="2"/>
      </rPr>
      <t>1.1.2.1</t>
    </r>
    <r>
      <rPr>
        <sz val="9"/>
        <color theme="1"/>
        <rFont val="Arial"/>
        <family val="2"/>
      </rPr>
      <t xml:space="preserve"> Contingency Review Dates</t>
    </r>
  </si>
  <si>
    <t>MM/DD/YYYY</t>
  </si>
  <si>
    <t>Milestone</t>
  </si>
  <si>
    <t>Contract Time</t>
  </si>
  <si>
    <t>Projected Date</t>
  </si>
  <si>
    <t>Interim Milestone 1</t>
  </si>
  <si>
    <t># Days (calendar)</t>
  </si>
  <si>
    <t>Interim Milestone 2</t>
  </si>
  <si>
    <t>Interim Milestone 3</t>
  </si>
  <si>
    <t>Substantial Completion</t>
  </si>
  <si>
    <r>
      <t>2.1</t>
    </r>
    <r>
      <rPr>
        <sz val="9"/>
        <color theme="1"/>
        <rFont val="Arial"/>
        <family val="2"/>
      </rPr>
      <t xml:space="preserve"> Contract Times to which Liquidated Damages apply. 
To be completed in coordination with the OSU Project Manager.</t>
    </r>
  </si>
  <si>
    <r>
      <t xml:space="preserve">      1.1.3</t>
    </r>
    <r>
      <rPr>
        <sz val="9"/>
        <color theme="1"/>
        <rFont val="Arial"/>
        <family val="2"/>
      </rPr>
      <t xml:space="preserve"> CM’s Fee</t>
    </r>
  </si>
  <si>
    <r>
      <t xml:space="preserve">      1.1.2</t>
    </r>
    <r>
      <rPr>
        <sz val="9"/>
        <color theme="1"/>
        <rFont val="Arial"/>
        <family val="2"/>
      </rPr>
      <t xml:space="preserve"> CM’s Contingency</t>
    </r>
  </si>
  <si>
    <t xml:space="preserve">Allowances (Exhibit I) </t>
  </si>
  <si>
    <t>Acccepted Alternates (Exhibit K)</t>
  </si>
  <si>
    <t>Provided by CMR
Amount ($)</t>
  </si>
  <si>
    <r>
      <t xml:space="preserve">GC    </t>
    </r>
    <r>
      <rPr>
        <b/>
        <sz val="10"/>
        <color theme="1"/>
        <rFont val="Arial"/>
        <family val="2"/>
      </rPr>
      <t>Percentange</t>
    </r>
  </si>
  <si>
    <t>Exhibit C</t>
  </si>
  <si>
    <t>Exhibit F</t>
  </si>
  <si>
    <t>Exhibit I</t>
  </si>
  <si>
    <t>Exhibit J</t>
  </si>
  <si>
    <t>Exhibit K</t>
  </si>
  <si>
    <t>Exhibit M</t>
  </si>
  <si>
    <t>Helpful Hints:</t>
  </si>
  <si>
    <t xml:space="preserve">Submittal contents:  </t>
  </si>
  <si>
    <t>The proposer will complete the fields highlighted in yellow</t>
  </si>
  <si>
    <t>Instructions to Proposers:  Submitting a Complete Proposal</t>
  </si>
  <si>
    <t>GMP Proposal Instructions (CMR)</t>
  </si>
  <si>
    <t>General Conditions (refer to Exhibit M)</t>
  </si>
  <si>
    <t>GMP Summary (CMR)</t>
  </si>
  <si>
    <t>Costs and Milestones</t>
  </si>
  <si>
    <t>Table of Contents - Exhibits</t>
  </si>
  <si>
    <t>GMP #</t>
  </si>
  <si>
    <t>If any rows were added, verify formulas are addng properly</t>
  </si>
  <si>
    <t>Complete the pink fields on the "Pricing Proposal" Worksheet  and "Exhibit M General Conditions"</t>
  </si>
  <si>
    <t>Instructions</t>
  </si>
  <si>
    <t>See Worksheet</t>
  </si>
  <si>
    <t>Scopes of Work (Sub-contracted)</t>
  </si>
  <si>
    <t>Scopes of Work (Self-Performed)</t>
  </si>
  <si>
    <t>Incentives</t>
  </si>
  <si>
    <t>All materials must include project name, number, date and Exhibit name</t>
  </si>
  <si>
    <t>All Exhibits and "Summary" must be submitted with CM's proposal.  Exhibits that do not apply, shall be submitted as "N/A"</t>
  </si>
  <si>
    <r>
      <t xml:space="preserve">Instructions to OSU Project Manager: </t>
    </r>
    <r>
      <rPr>
        <sz val="11"/>
        <color theme="1"/>
        <rFont val="Arial"/>
        <family val="2"/>
      </rPr>
      <t>Prior to sending form to proposers</t>
    </r>
  </si>
  <si>
    <t>See Worksheet - feeds Exhibit C "Project Estimate"</t>
  </si>
  <si>
    <r>
      <t>Construction Bond DB  (lump sum to extend bonds to 100% of Contract Sum)</t>
    </r>
    <r>
      <rPr>
        <sz val="11"/>
        <color rgb="FFFF0000"/>
        <rFont val="Arial"/>
        <family val="2"/>
      </rPr>
      <t>*</t>
    </r>
  </si>
  <si>
    <r>
      <t>Subcontractor Default Insurance</t>
    </r>
    <r>
      <rPr>
        <sz val="11"/>
        <color rgb="FFFF0000"/>
        <rFont val="Arial"/>
        <family val="2"/>
      </rPr>
      <t>*</t>
    </r>
  </si>
  <si>
    <r>
      <t>Builder's Risk Insurance (lump sum)</t>
    </r>
    <r>
      <rPr>
        <sz val="11"/>
        <color rgb="FFFF0000"/>
        <rFont val="Arial"/>
        <family val="2"/>
      </rPr>
      <t>*</t>
    </r>
  </si>
  <si>
    <t>These percentanges shall not exceed the Original Contract and will be applied to future change orders</t>
  </si>
  <si>
    <t>May not exceed Original Contract %</t>
  </si>
  <si>
    <r>
      <rPr>
        <b/>
        <sz val="10"/>
        <rFont val="Arial"/>
        <family val="2"/>
      </rPr>
      <t>Provided by CM</t>
    </r>
    <r>
      <rPr>
        <sz val="10"/>
        <rFont val="Arial"/>
        <family val="2"/>
      </rPr>
      <t xml:space="preserve"> - A project schedule, prepared by the CM, beginning with the kick-off meeting and ending with contract completion. It is updated through each design phase. It identifies, coordinates and integrates the anticipated design, BIM (if applicable), construction, commissioning, furniture, moving, correction period, government authority reviews, OSU's responsibilities, release of funding (if applicable), and other activities as necessary for the timely completion of the work.</t>
    </r>
  </si>
  <si>
    <r>
      <rPr>
        <b/>
        <sz val="10"/>
        <rFont val="Arial"/>
        <family val="2"/>
      </rPr>
      <t>Provided by CM</t>
    </r>
    <r>
      <rPr>
        <sz val="10"/>
        <rFont val="Arial"/>
        <family val="2"/>
      </rPr>
      <t xml:space="preserve"> - This exhibit includes a complete list of the assumptions and clarifications made by the CM while preparing the GMP Amendment and is intended to clarify the information contained in the Basis Documents, but is not intended to otherwise modify the contract.  Submit in this order: 
(1) General
(2) Exclusions
(3) By Bid Package</t>
    </r>
  </si>
  <si>
    <r>
      <rPr>
        <b/>
        <sz val="10"/>
        <rFont val="Arial"/>
        <family val="2"/>
      </rPr>
      <t>Provided by CM</t>
    </r>
    <r>
      <rPr>
        <sz val="10"/>
        <rFont val="Arial"/>
        <family val="2"/>
      </rPr>
      <t xml:space="preserve"> - The Critical Path schedule for performance of the contract; showing the time for completing the work within the contract times; the planned sequences for performing the various components of the work; the interrelationship between the activities of the subcontractors, A/E, CM, OSU, and Commissioning Agent; subcontractors’ resource and cost loading information; and BIM (if applicable); as periodically updated during the performance of the work.  Shall include Contingency Return Dates and Milestone completion dates</t>
    </r>
  </si>
  <si>
    <r>
      <rPr>
        <b/>
        <sz val="10"/>
        <rFont val="Arial"/>
        <family val="2"/>
      </rPr>
      <t>Provided by CM</t>
    </r>
    <r>
      <rPr>
        <sz val="10"/>
        <rFont val="Arial"/>
        <family val="2"/>
      </rPr>
      <t xml:space="preserve"> - This exhibit includes a detailed scope-of-work description for each anticipated subcontract.</t>
    </r>
  </si>
  <si>
    <r>
      <rPr>
        <b/>
        <sz val="10"/>
        <rFont val="Arial"/>
        <family val="2"/>
      </rPr>
      <t>Provided by CM</t>
    </r>
    <r>
      <rPr>
        <sz val="10"/>
        <rFont val="Arial"/>
        <family val="2"/>
      </rPr>
      <t xml:space="preserve"> - This exhibit includes a detailed scope-of-work description for all trade Work the CM proposes to perform itself or through a CM Affiliated Entity if the requirements in the contract are met; otherwise this scope-of-work will be performed by a subcontractor.</t>
    </r>
  </si>
  <si>
    <r>
      <rPr>
        <b/>
        <sz val="10"/>
        <rFont val="Arial"/>
        <family val="2"/>
      </rPr>
      <t>Provided by CM</t>
    </r>
    <r>
      <rPr>
        <sz val="10"/>
        <rFont val="Arial"/>
        <family val="2"/>
      </rPr>
      <t xml:space="preserve"> - This exhibit includes a detailed description of all performance incentives/bonuses applicable to the work including related measurement/entitlement and payment terms.  If shared savings  was available on this project it would have been identified at the time of the RFQ and/or RFP. Other incentives require approval of the Director of Projects and Assistant Vice President.</t>
    </r>
  </si>
  <si>
    <r>
      <rPr>
        <b/>
        <sz val="10"/>
        <color theme="1"/>
        <rFont val="Arial"/>
        <family val="2"/>
      </rPr>
      <t xml:space="preserve">Provided by CM </t>
    </r>
    <r>
      <rPr>
        <sz val="10"/>
        <color theme="1"/>
        <rFont val="Arial"/>
        <family val="2"/>
      </rPr>
      <t xml:space="preserve">- This exhibit includes the Design Intent Statement and a list, which identifies by number, date, and name all of the drawings, specifications, and other documents upon which the CM relied on to prepare this amendment.  Design Intent Statement: An A/E prepared document intended to clarify the A/E's stage submission (the GMP document submission) upon which the  GMP Amendment will be based.  The Design Intent Statement shall include a description of all materially incomplete design elements and the intended scope, quantity, quality, and other Characteristics of those elements that the A/E intends to describe in subsequent Drawings and Specification for the work. </t>
    </r>
  </si>
  <si>
    <t>One PDF document containing ALL exhibits in the order presented on the "Table of Contents"</t>
  </si>
  <si>
    <t>This exhibit includes a complete list and detailed description of all Allowance Items with related measurements. All Allowances are to be held by the CMR.</t>
  </si>
  <si>
    <t>Completed by proposer</t>
  </si>
  <si>
    <t>Auto completed</t>
  </si>
  <si>
    <t>Completed by OSU PM</t>
  </si>
  <si>
    <t>General &amp; Professional Liability are included in Overhead (CM Fee)</t>
  </si>
  <si>
    <t>Dumpsters  - including recycling for LEED/ 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</si>
</sst>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quot;$&quot;#,##0.00"/>
    <numFmt numFmtId="165" formatCode="[$-F800]dddd\,\ mmmm\ dd\,\ yyyy"/>
    <numFmt numFmtId="166" formatCode="0.0"/>
    <numFmt numFmtId="167" formatCode="0.000%"/>
    <numFmt numFmtId="168" formatCode="0.000000%"/>
    <numFmt numFmtId="169" formatCode="&quot;$&quot;#,##0"/>
  </numFmts>
  <fonts count="36" x14ac:knownFonts="1">
    <font>
      <sz val="11"/>
      <color theme="1"/>
      <name val="Calibri"/>
      <family val="2"/>
      <scheme val="minor"/>
    </font>
    <font>
      <sz val="11"/>
      <color theme="1"/>
      <name val="Calibri"/>
      <family val="2"/>
      <scheme val="minor"/>
    </font>
    <font>
      <sz val="9"/>
      <color indexed="81"/>
      <name val="Tahoma"/>
      <family val="2"/>
    </font>
    <font>
      <b/>
      <sz val="14"/>
      <color theme="0"/>
      <name val="Arial"/>
      <family val="2"/>
    </font>
    <font>
      <b/>
      <sz val="11"/>
      <color theme="1"/>
      <name val="Arial"/>
      <family val="2"/>
    </font>
    <font>
      <sz val="9"/>
      <color theme="1"/>
      <name val="Arial"/>
      <family val="2"/>
    </font>
    <font>
      <sz val="8"/>
      <color theme="1"/>
      <name val="Arial"/>
      <family val="2"/>
    </font>
    <font>
      <b/>
      <sz val="8"/>
      <color theme="1"/>
      <name val="Arial"/>
      <family val="2"/>
    </font>
    <font>
      <sz val="9"/>
      <color rgb="FFFF0000"/>
      <name val="Arial"/>
      <family val="2"/>
    </font>
    <font>
      <sz val="8"/>
      <name val="Arial"/>
      <family val="2"/>
    </font>
    <font>
      <b/>
      <sz val="8"/>
      <name val="Arial"/>
      <family val="2"/>
    </font>
    <font>
      <b/>
      <sz val="8"/>
      <color theme="0"/>
      <name val="Arial"/>
      <family val="2"/>
    </font>
    <font>
      <b/>
      <sz val="10"/>
      <name val="Arial"/>
      <family val="2"/>
    </font>
    <font>
      <b/>
      <sz val="10"/>
      <color theme="1"/>
      <name val="Arial"/>
      <family val="2"/>
    </font>
    <font>
      <b/>
      <sz val="9"/>
      <color indexed="81"/>
      <name val="Tahoma"/>
      <family val="2"/>
    </font>
    <font>
      <sz val="11"/>
      <name val="Arial"/>
      <family val="2"/>
    </font>
    <font>
      <sz val="11"/>
      <color theme="1"/>
      <name val="Arial"/>
      <family val="2"/>
    </font>
    <font>
      <sz val="12"/>
      <name val="Arial"/>
      <family val="2"/>
    </font>
    <font>
      <sz val="12"/>
      <color theme="1"/>
      <name val="Arial"/>
      <family val="2"/>
    </font>
    <font>
      <b/>
      <sz val="12"/>
      <name val="Arial"/>
      <family val="2"/>
    </font>
    <font>
      <b/>
      <sz val="11"/>
      <name val="Arial"/>
      <family val="2"/>
    </font>
    <font>
      <b/>
      <sz val="9"/>
      <color theme="1"/>
      <name val="Arial"/>
      <family val="2"/>
    </font>
    <font>
      <sz val="11"/>
      <color theme="0"/>
      <name val="Arial"/>
      <family val="2"/>
    </font>
    <font>
      <sz val="10"/>
      <name val="Arial"/>
      <family val="2"/>
    </font>
    <font>
      <b/>
      <sz val="11"/>
      <color rgb="FF000000"/>
      <name val="Arial"/>
      <family val="2"/>
    </font>
    <font>
      <i/>
      <sz val="10"/>
      <color indexed="8"/>
      <name val="Arial"/>
      <family val="2"/>
    </font>
    <font>
      <b/>
      <i/>
      <sz val="10"/>
      <color indexed="8"/>
      <name val="Arial"/>
      <family val="2"/>
    </font>
    <font>
      <i/>
      <u/>
      <sz val="10"/>
      <color indexed="8"/>
      <name val="Arial"/>
      <family val="2"/>
    </font>
    <font>
      <b/>
      <i/>
      <sz val="11"/>
      <color theme="1"/>
      <name val="Arial"/>
      <family val="2"/>
    </font>
    <font>
      <b/>
      <sz val="11"/>
      <color theme="1"/>
      <name val="Calibri"/>
      <family val="2"/>
      <scheme val="minor"/>
    </font>
    <font>
      <sz val="14"/>
      <color theme="1"/>
      <name val="Arial"/>
      <family val="2"/>
    </font>
    <font>
      <sz val="10"/>
      <color theme="1"/>
      <name val="Arial"/>
      <family val="2"/>
    </font>
    <font>
      <b/>
      <sz val="12"/>
      <color theme="0"/>
      <name val="Arial"/>
      <family val="2"/>
    </font>
    <font>
      <b/>
      <sz val="14"/>
      <name val="Arial"/>
      <family val="2"/>
    </font>
    <font>
      <sz val="11"/>
      <color rgb="FFFF0000"/>
      <name val="Arial"/>
      <family val="2"/>
    </font>
    <font>
      <sz val="9"/>
      <color theme="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indexed="65"/>
        <bgColor indexed="64"/>
      </patternFill>
    </fill>
    <fill>
      <patternFill patternType="solid">
        <fgColor rgb="FFD9D9D9"/>
        <bgColor indexed="64"/>
      </patternFill>
    </fill>
    <fill>
      <patternFill patternType="solid">
        <fgColor rgb="FFD9DAD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C5D9F1"/>
        <bgColor indexed="64"/>
      </patternFill>
    </fill>
    <fill>
      <patternFill patternType="solid">
        <fgColor rgb="FFC5D98D"/>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diagonal/>
    </border>
    <border>
      <left/>
      <right/>
      <top style="thick">
        <color indexed="64"/>
      </top>
      <bottom style="thick">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indexed="64"/>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cellStyleXfs>
  <cellXfs count="489">
    <xf numFmtId="0" fontId="0" fillId="0" borderId="0" xfId="0"/>
    <xf numFmtId="0" fontId="7" fillId="5" borderId="7" xfId="0" applyFont="1" applyFill="1" applyBorder="1" applyAlignment="1">
      <alignment horizontal="center" vertical="center"/>
    </xf>
    <xf numFmtId="0" fontId="6" fillId="5" borderId="0" xfId="0" applyFont="1" applyFill="1" applyAlignment="1">
      <alignment textRotation="90"/>
    </xf>
    <xf numFmtId="0" fontId="5" fillId="2" borderId="1" xfId="0" applyFont="1" applyFill="1" applyBorder="1" applyAlignment="1">
      <alignment horizontal="center"/>
    </xf>
    <xf numFmtId="0" fontId="6" fillId="5" borderId="4" xfId="0" applyFont="1" applyFill="1" applyBorder="1" applyAlignment="1">
      <alignment textRotation="90"/>
    </xf>
    <xf numFmtId="0" fontId="8" fillId="5" borderId="18" xfId="0" applyFont="1" applyFill="1" applyBorder="1" applyAlignment="1">
      <alignment horizontal="center"/>
    </xf>
    <xf numFmtId="0" fontId="8" fillId="5" borderId="13" xfId="0" applyFont="1" applyFill="1" applyBorder="1" applyAlignment="1">
      <alignment horizontal="center"/>
    </xf>
    <xf numFmtId="0" fontId="5" fillId="2" borderId="0" xfId="0" applyFont="1" applyFill="1" applyAlignment="1">
      <alignment horizontal="center"/>
    </xf>
    <xf numFmtId="0" fontId="11" fillId="5" borderId="19" xfId="0" applyFont="1" applyFill="1" applyBorder="1" applyAlignment="1">
      <alignment horizontal="center" vertical="center"/>
    </xf>
    <xf numFmtId="0" fontId="11" fillId="5" borderId="7"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6" xfId="0" applyFont="1" applyFill="1" applyBorder="1" applyAlignment="1">
      <alignment horizontal="center"/>
    </xf>
    <xf numFmtId="0" fontId="6" fillId="0" borderId="22" xfId="0" applyFont="1" applyBorder="1"/>
    <xf numFmtId="0" fontId="6" fillId="0" borderId="16" xfId="0" applyFont="1" applyBorder="1"/>
    <xf numFmtId="0" fontId="10" fillId="5" borderId="22" xfId="0" applyFont="1" applyFill="1" applyBorder="1" applyAlignment="1">
      <alignment horizontal="center"/>
    </xf>
    <xf numFmtId="0" fontId="10" fillId="5" borderId="22" xfId="0" applyFont="1" applyFill="1" applyBorder="1" applyAlignment="1">
      <alignment horizontal="center" vertical="center"/>
    </xf>
    <xf numFmtId="0" fontId="10" fillId="2" borderId="16" xfId="0" applyFont="1" applyFill="1" applyBorder="1"/>
    <xf numFmtId="0" fontId="6" fillId="0" borderId="21" xfId="0" applyFont="1" applyBorder="1"/>
    <xf numFmtId="0" fontId="5" fillId="5" borderId="2" xfId="0" applyFont="1" applyFill="1" applyBorder="1" applyAlignment="1">
      <alignment horizontal="center"/>
    </xf>
    <xf numFmtId="0" fontId="5" fillId="5" borderId="0" xfId="0" applyFont="1" applyFill="1" applyAlignment="1">
      <alignment horizontal="center"/>
    </xf>
    <xf numFmtId="164" fontId="6" fillId="5" borderId="13" xfId="0" applyNumberFormat="1" applyFont="1" applyFill="1" applyBorder="1" applyAlignment="1">
      <alignment horizontal="center"/>
    </xf>
    <xf numFmtId="0" fontId="7" fillId="3" borderId="11" xfId="0" applyFont="1" applyFill="1" applyBorder="1" applyAlignment="1">
      <alignment horizontal="center" wrapText="1"/>
    </xf>
    <xf numFmtId="0" fontId="7" fillId="0" borderId="15" xfId="0" applyFont="1" applyBorder="1" applyAlignment="1">
      <alignment horizontal="center" wrapText="1"/>
    </xf>
    <xf numFmtId="0" fontId="6" fillId="0" borderId="24" xfId="0" applyFont="1" applyBorder="1" applyAlignment="1">
      <alignment textRotation="90"/>
    </xf>
    <xf numFmtId="0" fontId="12" fillId="3" borderId="0" xfId="0" applyFont="1" applyFill="1" applyAlignment="1">
      <alignment horizontal="right"/>
    </xf>
    <xf numFmtId="164" fontId="13" fillId="3" borderId="0" xfId="0" applyNumberFormat="1" applyFont="1" applyFill="1"/>
    <xf numFmtId="0" fontId="7" fillId="0" borderId="24" xfId="0" applyFont="1" applyBorder="1" applyAlignment="1">
      <alignment horizontal="center" vertical="center"/>
    </xf>
    <xf numFmtId="0" fontId="7" fillId="0" borderId="1" xfId="0" applyFont="1" applyBorder="1" applyAlignment="1">
      <alignment horizontal="center" wrapText="1"/>
    </xf>
    <xf numFmtId="0" fontId="13" fillId="5" borderId="25" xfId="0" applyFont="1" applyFill="1" applyBorder="1"/>
    <xf numFmtId="0" fontId="7" fillId="0" borderId="0" xfId="0" applyFont="1" applyAlignment="1">
      <alignment horizontal="center" wrapText="1"/>
    </xf>
    <xf numFmtId="0" fontId="7" fillId="0" borderId="17" xfId="0" applyFont="1" applyBorder="1" applyAlignment="1">
      <alignment horizontal="center" wrapText="1"/>
    </xf>
    <xf numFmtId="0" fontId="7" fillId="0" borderId="15" xfId="0" applyFont="1" applyBorder="1" applyAlignment="1">
      <alignment horizontal="center"/>
    </xf>
    <xf numFmtId="164" fontId="7" fillId="2" borderId="11" xfId="0" applyNumberFormat="1" applyFont="1" applyFill="1" applyBorder="1" applyAlignment="1">
      <alignment horizontal="right"/>
    </xf>
    <xf numFmtId="0" fontId="16" fillId="0" borderId="0" xfId="0" applyFont="1"/>
    <xf numFmtId="0" fontId="17" fillId="0" borderId="24" xfId="0" applyFont="1" applyBorder="1" applyAlignment="1">
      <alignment horizontal="left"/>
    </xf>
    <xf numFmtId="0" fontId="18" fillId="0" borderId="24" xfId="0" applyFont="1" applyBorder="1"/>
    <xf numFmtId="0" fontId="16" fillId="6" borderId="4" xfId="0" applyFont="1" applyFill="1" applyBorder="1"/>
    <xf numFmtId="0" fontId="16" fillId="6" borderId="0" xfId="0" applyFont="1" applyFill="1"/>
    <xf numFmtId="0" fontId="16" fillId="6" borderId="0" xfId="0" applyFont="1" applyFill="1" applyAlignment="1">
      <alignment horizontal="right"/>
    </xf>
    <xf numFmtId="0" fontId="16" fillId="3" borderId="0" xfId="0" applyFont="1" applyFill="1" applyAlignment="1">
      <alignment horizontal="center"/>
    </xf>
    <xf numFmtId="0" fontId="16" fillId="3" borderId="5" xfId="0" applyFont="1" applyFill="1" applyBorder="1" applyAlignment="1">
      <alignment horizontal="center"/>
    </xf>
    <xf numFmtId="0" fontId="16" fillId="0" borderId="0" xfId="0" applyFont="1" applyProtection="1">
      <protection locked="0"/>
    </xf>
    <xf numFmtId="0" fontId="19" fillId="6" borderId="6" xfId="0" applyFont="1" applyFill="1" applyBorder="1" applyAlignment="1">
      <alignment horizontal="center"/>
    </xf>
    <xf numFmtId="0" fontId="19" fillId="6" borderId="7" xfId="0" applyFont="1" applyFill="1" applyBorder="1" applyAlignment="1">
      <alignment horizontal="center"/>
    </xf>
    <xf numFmtId="0" fontId="19" fillId="6" borderId="8" xfId="0" applyFont="1" applyFill="1" applyBorder="1" applyAlignment="1">
      <alignment horizontal="center"/>
    </xf>
    <xf numFmtId="0" fontId="16" fillId="6" borderId="1" xfId="0" applyFont="1" applyFill="1" applyBorder="1"/>
    <xf numFmtId="0" fontId="16" fillId="6" borderId="2" xfId="0" applyFont="1" applyFill="1" applyBorder="1"/>
    <xf numFmtId="0" fontId="16" fillId="0" borderId="7" xfId="0" applyFont="1" applyBorder="1"/>
    <xf numFmtId="0" fontId="16" fillId="0" borderId="4" xfId="0" applyFont="1" applyBorder="1"/>
    <xf numFmtId="0" fontId="16" fillId="0" borderId="6" xfId="0" applyFont="1" applyBorder="1"/>
    <xf numFmtId="0" fontId="16" fillId="3" borderId="4" xfId="0" applyFont="1" applyFill="1" applyBorder="1"/>
    <xf numFmtId="0" fontId="16" fillId="3" borderId="0" xfId="0" applyFont="1" applyFill="1"/>
    <xf numFmtId="0" fontId="16" fillId="3" borderId="5" xfId="0" applyFont="1" applyFill="1" applyBorder="1"/>
    <xf numFmtId="0" fontId="16" fillId="3" borderId="2" xfId="0" applyFont="1" applyFill="1" applyBorder="1"/>
    <xf numFmtId="0" fontId="16" fillId="3" borderId="3" xfId="0" applyFont="1" applyFill="1" applyBorder="1"/>
    <xf numFmtId="0" fontId="16" fillId="5" borderId="28" xfId="0" applyFont="1" applyFill="1" applyBorder="1"/>
    <xf numFmtId="0" fontId="16" fillId="0" borderId="5" xfId="0" applyFont="1" applyBorder="1"/>
    <xf numFmtId="0" fontId="16" fillId="0" borderId="8" xfId="0" applyFont="1" applyBorder="1"/>
    <xf numFmtId="0" fontId="4" fillId="7" borderId="15" xfId="0" applyFont="1" applyFill="1" applyBorder="1" applyAlignment="1">
      <alignment horizontal="center" vertical="center"/>
    </xf>
    <xf numFmtId="0" fontId="11" fillId="5" borderId="0" xfId="0" applyFont="1" applyFill="1" applyAlignment="1">
      <alignment horizontal="right" vertical="center"/>
    </xf>
    <xf numFmtId="0" fontId="11" fillId="5" borderId="7" xfId="0" applyFont="1" applyFill="1" applyBorder="1" applyAlignment="1">
      <alignment horizontal="right" vertical="center"/>
    </xf>
    <xf numFmtId="0" fontId="7" fillId="5" borderId="7" xfId="0" applyFont="1" applyFill="1" applyBorder="1" applyAlignment="1">
      <alignment horizontal="right" vertical="center"/>
    </xf>
    <xf numFmtId="0" fontId="7" fillId="5" borderId="0" xfId="0" applyFont="1" applyFill="1" applyAlignment="1">
      <alignment horizontal="right" vertical="center"/>
    </xf>
    <xf numFmtId="164" fontId="6" fillId="5" borderId="13" xfId="0" applyNumberFormat="1" applyFont="1" applyFill="1" applyBorder="1" applyAlignment="1">
      <alignment horizontal="right"/>
    </xf>
    <xf numFmtId="0" fontId="16" fillId="3" borderId="1" xfId="0" applyFont="1" applyFill="1" applyBorder="1" applyAlignment="1">
      <alignment horizontal="left" vertical="center" indent="2"/>
    </xf>
    <xf numFmtId="0" fontId="16" fillId="3" borderId="4" xfId="0" applyFont="1" applyFill="1" applyBorder="1" applyAlignment="1">
      <alignment horizontal="left" vertical="center" indent="5"/>
    </xf>
    <xf numFmtId="0" fontId="16" fillId="6" borderId="4" xfId="0" applyFont="1" applyFill="1" applyBorder="1" applyAlignment="1">
      <alignment horizontal="center"/>
    </xf>
    <xf numFmtId="0" fontId="16" fillId="0" borderId="0" xfId="0" applyFont="1" applyAlignment="1">
      <alignment horizontal="center"/>
    </xf>
    <xf numFmtId="0" fontId="15" fillId="3" borderId="0" xfId="0" applyFont="1" applyFill="1" applyAlignment="1">
      <alignment horizontal="left"/>
    </xf>
    <xf numFmtId="0" fontId="18" fillId="0" borderId="4" xfId="0" applyFont="1" applyBorder="1" applyAlignment="1">
      <alignment horizontal="left" vertical="center" indent="5"/>
    </xf>
    <xf numFmtId="0" fontId="9" fillId="0" borderId="0" xfId="0" applyFont="1" applyAlignment="1">
      <alignment horizontal="left"/>
    </xf>
    <xf numFmtId="0" fontId="16" fillId="0" borderId="5" xfId="0" applyFont="1" applyBorder="1" applyAlignment="1">
      <alignment textRotation="90"/>
    </xf>
    <xf numFmtId="0" fontId="16" fillId="0" borderId="22" xfId="0" applyFont="1" applyBorder="1"/>
    <xf numFmtId="0" fontId="5" fillId="0" borderId="5" xfId="0" applyFont="1" applyBorder="1" applyAlignment="1">
      <alignment textRotation="90"/>
    </xf>
    <xf numFmtId="0" fontId="6" fillId="0" borderId="5" xfId="0" applyFont="1" applyBorder="1" applyAlignment="1">
      <alignment textRotation="90"/>
    </xf>
    <xf numFmtId="44" fontId="7" fillId="0" borderId="8" xfId="1" applyFont="1" applyFill="1" applyBorder="1" applyAlignment="1">
      <alignment horizontal="center" vertical="center" wrapText="1"/>
    </xf>
    <xf numFmtId="0" fontId="16" fillId="6" borderId="1" xfId="0" applyFont="1" applyFill="1" applyBorder="1" applyAlignment="1">
      <alignment horizontal="center"/>
    </xf>
    <xf numFmtId="0" fontId="19" fillId="6" borderId="4" xfId="0" applyFont="1" applyFill="1" applyBorder="1" applyAlignment="1">
      <alignment horizontal="center"/>
    </xf>
    <xf numFmtId="0" fontId="19" fillId="6" borderId="0" xfId="0" applyFont="1" applyFill="1" applyAlignment="1">
      <alignment horizontal="center"/>
    </xf>
    <xf numFmtId="0" fontId="19" fillId="6" borderId="5" xfId="0" applyFont="1" applyFill="1" applyBorder="1" applyAlignment="1">
      <alignment horizontal="center"/>
    </xf>
    <xf numFmtId="0" fontId="16" fillId="0" borderId="0" xfId="0" applyFont="1" applyAlignment="1">
      <alignment horizontal="right"/>
    </xf>
    <xf numFmtId="44" fontId="16" fillId="0" borderId="0" xfId="1" applyFont="1"/>
    <xf numFmtId="44" fontId="16" fillId="0" borderId="0" xfId="0" applyNumberFormat="1" applyFont="1" applyAlignment="1">
      <alignment horizontal="right"/>
    </xf>
    <xf numFmtId="167" fontId="16" fillId="0" borderId="0" xfId="2" applyNumberFormat="1" applyFont="1"/>
    <xf numFmtId="164" fontId="16" fillId="0" borderId="0" xfId="0" applyNumberFormat="1" applyFont="1"/>
    <xf numFmtId="10" fontId="16" fillId="0" borderId="0" xfId="0" applyNumberFormat="1" applyFont="1"/>
    <xf numFmtId="10" fontId="16" fillId="0" borderId="0" xfId="2" applyNumberFormat="1" applyFont="1"/>
    <xf numFmtId="44" fontId="16" fillId="0" borderId="0" xfId="0" applyNumberFormat="1" applyFont="1"/>
    <xf numFmtId="9" fontId="16" fillId="0" borderId="0" xfId="2" applyFont="1"/>
    <xf numFmtId="44" fontId="16" fillId="0" borderId="0" xfId="1" applyFont="1" applyAlignment="1">
      <alignment horizontal="right"/>
    </xf>
    <xf numFmtId="44" fontId="0" fillId="0" borderId="0" xfId="1" applyFont="1"/>
    <xf numFmtId="44" fontId="0" fillId="0" borderId="0" xfId="0" applyNumberFormat="1"/>
    <xf numFmtId="168" fontId="16" fillId="0" borderId="0" xfId="2" applyNumberFormat="1" applyFont="1"/>
    <xf numFmtId="168" fontId="0" fillId="0" borderId="0" xfId="0" applyNumberFormat="1"/>
    <xf numFmtId="9" fontId="0" fillId="0" borderId="0" xfId="2" applyFont="1"/>
    <xf numFmtId="167" fontId="0" fillId="0" borderId="0" xfId="2" applyNumberFormat="1" applyFont="1"/>
    <xf numFmtId="0" fontId="16" fillId="0" borderId="1" xfId="0" applyFont="1" applyBorder="1"/>
    <xf numFmtId="0" fontId="16" fillId="0" borderId="9" xfId="0" applyFont="1" applyBorder="1"/>
    <xf numFmtId="0" fontId="16" fillId="0" borderId="4" xfId="0" quotePrefix="1" applyFont="1" applyBorder="1" applyAlignment="1">
      <alignment horizontal="center"/>
    </xf>
    <xf numFmtId="0" fontId="16" fillId="0" borderId="4" xfId="0" applyFont="1" applyBorder="1" applyAlignment="1">
      <alignment horizontal="center"/>
    </xf>
    <xf numFmtId="0" fontId="4" fillId="0" borderId="0" xfId="0" applyFont="1"/>
    <xf numFmtId="0" fontId="16" fillId="0" borderId="12" xfId="0" applyFont="1" applyBorder="1"/>
    <xf numFmtId="0" fontId="16" fillId="0" borderId="13" xfId="0" applyFont="1" applyBorder="1"/>
    <xf numFmtId="0" fontId="16" fillId="0" borderId="14" xfId="0" applyFont="1" applyBorder="1"/>
    <xf numFmtId="0" fontId="16" fillId="0" borderId="3" xfId="0" applyFont="1" applyBorder="1"/>
    <xf numFmtId="0" fontId="16" fillId="0" borderId="2" xfId="0" applyFont="1" applyBorder="1" applyAlignment="1">
      <alignment horizontal="right"/>
    </xf>
    <xf numFmtId="10" fontId="16" fillId="0" borderId="0" xfId="2" applyNumberFormat="1" applyFont="1" applyProtection="1"/>
    <xf numFmtId="0" fontId="16" fillId="0" borderId="2" xfId="0" applyFont="1" applyBorder="1"/>
    <xf numFmtId="0" fontId="6" fillId="4" borderId="15" xfId="0" applyFont="1" applyFill="1" applyBorder="1" applyAlignment="1" applyProtection="1">
      <alignment textRotation="90"/>
      <protection locked="0"/>
    </xf>
    <xf numFmtId="0" fontId="6" fillId="4" borderId="12" xfId="0" applyFont="1" applyFill="1" applyBorder="1" applyAlignment="1" applyProtection="1">
      <alignment textRotation="90"/>
      <protection locked="0"/>
    </xf>
    <xf numFmtId="0" fontId="6" fillId="4" borderId="17" xfId="0" applyFont="1" applyFill="1" applyBorder="1" applyAlignment="1" applyProtection="1">
      <alignment textRotation="90"/>
      <protection locked="0"/>
    </xf>
    <xf numFmtId="0" fontId="7" fillId="5" borderId="19"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16" fillId="0" borderId="1" xfId="0" applyFont="1" applyBorder="1" applyAlignment="1">
      <alignment horizontal="center"/>
    </xf>
    <xf numFmtId="0" fontId="22" fillId="0" borderId="0" xfId="0" applyFont="1"/>
    <xf numFmtId="0" fontId="20" fillId="0" borderId="2" xfId="0" applyFont="1" applyBorder="1"/>
    <xf numFmtId="0" fontId="20" fillId="0" borderId="0" xfId="0" applyFont="1" applyAlignment="1">
      <alignment horizontal="left" indent="2"/>
    </xf>
    <xf numFmtId="0" fontId="20" fillId="0" borderId="0" xfId="0" applyFont="1" applyAlignment="1">
      <alignment wrapText="1"/>
    </xf>
    <xf numFmtId="0" fontId="20" fillId="0" borderId="0" xfId="0" applyFont="1"/>
    <xf numFmtId="0" fontId="16" fillId="0" borderId="6" xfId="0" applyFont="1" applyBorder="1" applyAlignment="1">
      <alignment horizontal="center"/>
    </xf>
    <xf numFmtId="0" fontId="20" fillId="0" borderId="7" xfId="0" applyFont="1" applyBorder="1" applyAlignment="1">
      <alignment horizontal="left" indent="2"/>
    </xf>
    <xf numFmtId="0" fontId="20" fillId="0" borderId="7" xfId="0" applyFont="1" applyBorder="1" applyAlignment="1">
      <alignment wrapText="1"/>
    </xf>
    <xf numFmtId="0" fontId="4" fillId="0" borderId="7" xfId="0" applyFont="1" applyBorder="1"/>
    <xf numFmtId="0" fontId="16" fillId="0" borderId="14" xfId="0" applyFont="1" applyBorder="1" applyProtection="1">
      <protection locked="0"/>
    </xf>
    <xf numFmtId="44" fontId="20" fillId="0" borderId="31" xfId="1" applyFont="1" applyFill="1" applyBorder="1" applyAlignment="1" applyProtection="1">
      <alignment horizontal="left"/>
    </xf>
    <xf numFmtId="44" fontId="16" fillId="0" borderId="32" xfId="1" applyFont="1" applyFill="1" applyBorder="1" applyAlignment="1" applyProtection="1"/>
    <xf numFmtId="44" fontId="20" fillId="0" borderId="33" xfId="1" applyFont="1" applyFill="1" applyBorder="1" applyAlignment="1" applyProtection="1">
      <alignment horizontal="left"/>
    </xf>
    <xf numFmtId="44" fontId="16" fillId="0" borderId="40" xfId="1" applyFont="1" applyFill="1" applyBorder="1" applyAlignment="1" applyProtection="1"/>
    <xf numFmtId="0" fontId="19" fillId="3" borderId="5" xfId="0" applyFont="1" applyFill="1" applyBorder="1" applyAlignment="1">
      <alignment horizontal="right"/>
    </xf>
    <xf numFmtId="0" fontId="19" fillId="3" borderId="3" xfId="0" applyFont="1" applyFill="1" applyBorder="1" applyAlignment="1">
      <alignment horizontal="right"/>
    </xf>
    <xf numFmtId="0" fontId="16" fillId="10" borderId="15" xfId="0"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9" fillId="3" borderId="2" xfId="0" applyFont="1" applyFill="1" applyBorder="1" applyAlignment="1">
      <alignment wrapText="1"/>
    </xf>
    <xf numFmtId="0" fontId="24" fillId="0" borderId="0" xfId="0" applyFont="1" applyAlignment="1">
      <alignment horizontal="left"/>
    </xf>
    <xf numFmtId="0" fontId="19" fillId="3" borderId="0" xfId="0" applyFont="1" applyFill="1"/>
    <xf numFmtId="0" fontId="19" fillId="6" borderId="0" xfId="0" applyFont="1" applyFill="1"/>
    <xf numFmtId="165" fontId="19" fillId="6" borderId="0" xfId="0" applyNumberFormat="1" applyFont="1" applyFill="1"/>
    <xf numFmtId="0" fontId="4" fillId="2" borderId="38" xfId="0" applyFont="1" applyFill="1" applyBorder="1" applyAlignment="1">
      <alignment horizontal="center" wrapText="1"/>
    </xf>
    <xf numFmtId="164" fontId="4" fillId="2" borderId="38" xfId="0" applyNumberFormat="1" applyFont="1" applyFill="1" applyBorder="1" applyAlignment="1">
      <alignment horizontal="center" wrapText="1"/>
    </xf>
    <xf numFmtId="0" fontId="4" fillId="11" borderId="50" xfId="0" applyFont="1" applyFill="1" applyBorder="1" applyAlignment="1">
      <alignment horizontal="center"/>
    </xf>
    <xf numFmtId="0" fontId="4" fillId="11" borderId="51" xfId="0" applyFont="1" applyFill="1" applyBorder="1"/>
    <xf numFmtId="164" fontId="4" fillId="11" borderId="51" xfId="0" applyNumberFormat="1" applyFont="1" applyFill="1" applyBorder="1" applyAlignment="1">
      <alignment horizontal="left"/>
    </xf>
    <xf numFmtId="164" fontId="4" fillId="11" borderId="52" xfId="0" applyNumberFormat="1" applyFont="1" applyFill="1" applyBorder="1" applyAlignment="1">
      <alignment horizontal="left"/>
    </xf>
    <xf numFmtId="0" fontId="16" fillId="0" borderId="15" xfId="0" applyFont="1" applyBorder="1" applyAlignment="1">
      <alignment vertical="top"/>
    </xf>
    <xf numFmtId="0" fontId="16" fillId="0" borderId="15" xfId="0" applyFont="1" applyBorder="1" applyAlignment="1">
      <alignment vertical="top" wrapText="1"/>
    </xf>
    <xf numFmtId="164" fontId="16" fillId="4" borderId="15" xfId="0" applyNumberFormat="1" applyFont="1" applyFill="1" applyBorder="1" applyAlignment="1" applyProtection="1">
      <alignment horizontal="center"/>
      <protection locked="0"/>
    </xf>
    <xf numFmtId="164" fontId="4" fillId="4" borderId="15" xfId="0" applyNumberFormat="1" applyFont="1" applyFill="1" applyBorder="1" applyAlignment="1" applyProtection="1">
      <alignment horizontal="center"/>
      <protection locked="0"/>
    </xf>
    <xf numFmtId="2" fontId="16" fillId="0" borderId="15" xfId="0" applyNumberFormat="1" applyFont="1" applyBorder="1" applyAlignment="1">
      <alignment vertical="top"/>
    </xf>
    <xf numFmtId="2" fontId="16" fillId="0" borderId="15" xfId="0" applyNumberFormat="1" applyFont="1" applyBorder="1" applyAlignment="1" applyProtection="1">
      <alignment vertical="top"/>
      <protection locked="0"/>
    </xf>
    <xf numFmtId="0" fontId="16" fillId="0" borderId="15" xfId="0" applyFont="1" applyBorder="1" applyAlignment="1" applyProtection="1">
      <alignment vertical="top"/>
      <protection locked="0"/>
    </xf>
    <xf numFmtId="0" fontId="16" fillId="0" borderId="53" xfId="0" applyFont="1" applyBorder="1" applyAlignment="1">
      <alignment vertical="top"/>
    </xf>
    <xf numFmtId="0" fontId="16" fillId="0" borderId="56" xfId="0" applyFont="1" applyBorder="1"/>
    <xf numFmtId="0" fontId="16" fillId="0" borderId="57" xfId="0" applyFont="1" applyBorder="1"/>
    <xf numFmtId="0" fontId="16" fillId="10" borderId="15" xfId="0" applyFont="1" applyFill="1" applyBorder="1" applyAlignment="1" applyProtection="1">
      <alignment horizontal="center"/>
      <protection locked="0"/>
    </xf>
    <xf numFmtId="0" fontId="4" fillId="10" borderId="15" xfId="0" applyFont="1" applyFill="1" applyBorder="1" applyAlignment="1" applyProtection="1">
      <alignment horizontal="center"/>
      <protection locked="0"/>
    </xf>
    <xf numFmtId="0" fontId="4" fillId="10" borderId="9" xfId="0" applyFont="1" applyFill="1" applyBorder="1" applyAlignment="1" applyProtection="1">
      <alignment horizontal="center"/>
      <protection locked="0"/>
    </xf>
    <xf numFmtId="0" fontId="16" fillId="0" borderId="0" xfId="0" applyFont="1" applyAlignment="1">
      <alignment horizontal="left" indent="1"/>
    </xf>
    <xf numFmtId="0" fontId="16" fillId="2" borderId="15" xfId="0" applyFont="1" applyFill="1" applyBorder="1"/>
    <xf numFmtId="0" fontId="16" fillId="10" borderId="0" xfId="0" applyFont="1" applyFill="1"/>
    <xf numFmtId="0" fontId="16" fillId="9" borderId="0" xfId="0" applyFont="1" applyFill="1" applyAlignment="1">
      <alignment horizontal="center"/>
    </xf>
    <xf numFmtId="0" fontId="16" fillId="0" borderId="0" xfId="0" applyFont="1" applyAlignment="1">
      <alignment horizontal="left"/>
    </xf>
    <xf numFmtId="0" fontId="30" fillId="0" borderId="0" xfId="0" applyFont="1" applyAlignment="1">
      <alignment horizontal="left"/>
    </xf>
    <xf numFmtId="0" fontId="6" fillId="10" borderId="17" xfId="0" applyFont="1" applyFill="1" applyBorder="1" applyAlignment="1" applyProtection="1">
      <alignment textRotation="90"/>
      <protection locked="0"/>
    </xf>
    <xf numFmtId="0" fontId="6" fillId="10" borderId="15" xfId="0" applyFont="1" applyFill="1" applyBorder="1" applyAlignment="1" applyProtection="1">
      <alignment textRotation="90"/>
      <protection locked="0"/>
    </xf>
    <xf numFmtId="0" fontId="6" fillId="10" borderId="12" xfId="0" applyFont="1" applyFill="1" applyBorder="1" applyAlignment="1" applyProtection="1">
      <alignment textRotation="90"/>
      <protection locked="0"/>
    </xf>
    <xf numFmtId="0" fontId="6" fillId="13" borderId="9" xfId="0" applyFont="1" applyFill="1" applyBorder="1" applyAlignment="1">
      <alignment horizontal="right"/>
    </xf>
    <xf numFmtId="0" fontId="6" fillId="13" borderId="10" xfId="0" applyFont="1" applyFill="1" applyBorder="1" applyAlignment="1">
      <alignment horizontal="right"/>
    </xf>
    <xf numFmtId="0" fontId="9" fillId="13" borderId="27" xfId="0" applyFont="1" applyFill="1" applyBorder="1" applyAlignment="1">
      <alignment horizontal="right"/>
    </xf>
    <xf numFmtId="0" fontId="7" fillId="13" borderId="7" xfId="0" applyFont="1" applyFill="1" applyBorder="1" applyAlignment="1">
      <alignment horizontal="right"/>
    </xf>
    <xf numFmtId="164" fontId="6" fillId="13" borderId="9" xfId="1" applyNumberFormat="1" applyFont="1" applyFill="1" applyBorder="1" applyAlignment="1">
      <alignment horizontal="right"/>
    </xf>
    <xf numFmtId="164" fontId="6" fillId="13" borderId="10" xfId="1" applyNumberFormat="1" applyFont="1" applyFill="1" applyBorder="1" applyAlignment="1">
      <alignment horizontal="right"/>
    </xf>
    <xf numFmtId="0" fontId="16" fillId="10" borderId="15" xfId="0" applyFont="1" applyFill="1" applyBorder="1" applyAlignment="1" applyProtection="1">
      <alignment horizontal="center" vertical="center" wrapText="1"/>
      <protection locked="0"/>
    </xf>
    <xf numFmtId="0" fontId="16" fillId="10" borderId="15" xfId="0" applyFont="1" applyFill="1" applyBorder="1" applyAlignment="1">
      <alignment horizontal="center"/>
    </xf>
    <xf numFmtId="0" fontId="16" fillId="10" borderId="15" xfId="0" applyFont="1" applyFill="1" applyBorder="1" applyAlignment="1" applyProtection="1">
      <alignment horizontal="center" wrapText="1"/>
      <protection locked="0"/>
    </xf>
    <xf numFmtId="44" fontId="16" fillId="10" borderId="15" xfId="1" applyFont="1" applyFill="1" applyBorder="1" applyAlignment="1" applyProtection="1">
      <protection locked="0"/>
    </xf>
    <xf numFmtId="0" fontId="16" fillId="10" borderId="9" xfId="0" applyFont="1" applyFill="1" applyBorder="1" applyAlignment="1" applyProtection="1">
      <alignment horizontal="center"/>
      <protection locked="0"/>
    </xf>
    <xf numFmtId="0" fontId="16" fillId="10" borderId="9" xfId="0" applyFont="1" applyFill="1" applyBorder="1" applyAlignment="1" applyProtection="1">
      <alignment horizontal="center" wrapText="1"/>
      <protection locked="0"/>
    </xf>
    <xf numFmtId="14" fontId="16" fillId="10" borderId="15" xfId="0" applyNumberFormat="1" applyFont="1" applyFill="1" applyBorder="1" applyProtection="1">
      <protection locked="0"/>
    </xf>
    <xf numFmtId="169" fontId="4" fillId="0" borderId="0" xfId="0" applyNumberFormat="1" applyFont="1" applyAlignment="1">
      <alignment horizontal="center"/>
    </xf>
    <xf numFmtId="44" fontId="16" fillId="14" borderId="15" xfId="0" applyNumberFormat="1" applyFont="1" applyFill="1" applyBorder="1"/>
    <xf numFmtId="44" fontId="16" fillId="14" borderId="14" xfId="0" applyNumberFormat="1" applyFont="1" applyFill="1" applyBorder="1"/>
    <xf numFmtId="44" fontId="16" fillId="14" borderId="12" xfId="0" applyNumberFormat="1" applyFont="1" applyFill="1" applyBorder="1"/>
    <xf numFmtId="0" fontId="4" fillId="0" borderId="15" xfId="0" applyFont="1" applyBorder="1" applyAlignment="1" applyProtection="1">
      <alignment horizontal="center" vertical="center" wrapText="1"/>
      <protection locked="0"/>
    </xf>
    <xf numFmtId="0" fontId="19" fillId="0" borderId="4" xfId="0" applyFont="1" applyBorder="1" applyAlignment="1">
      <alignment horizontal="center"/>
    </xf>
    <xf numFmtId="0" fontId="19" fillId="0" borderId="0" xfId="0" applyFont="1" applyAlignment="1">
      <alignment horizontal="center"/>
    </xf>
    <xf numFmtId="0" fontId="19" fillId="0" borderId="5" xfId="0" applyFont="1" applyBorder="1" applyAlignment="1">
      <alignment horizontal="center"/>
    </xf>
    <xf numFmtId="0" fontId="31" fillId="6" borderId="2" xfId="0" applyFont="1" applyFill="1" applyBorder="1"/>
    <xf numFmtId="0" fontId="31" fillId="6" borderId="2" xfId="0" applyFont="1" applyFill="1" applyBorder="1" applyAlignment="1">
      <alignment horizontal="right"/>
    </xf>
    <xf numFmtId="0" fontId="31" fillId="6" borderId="0" xfId="0" applyFont="1" applyFill="1"/>
    <xf numFmtId="0" fontId="31" fillId="6" borderId="0" xfId="0" applyFont="1" applyFill="1" applyAlignment="1">
      <alignment horizontal="right"/>
    </xf>
    <xf numFmtId="0" fontId="4" fillId="2" borderId="11" xfId="0" applyFont="1" applyFill="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locked="0"/>
    </xf>
    <xf numFmtId="10" fontId="4" fillId="10" borderId="15" xfId="0" applyNumberFormat="1" applyFont="1" applyFill="1" applyBorder="1" applyAlignment="1" applyProtection="1">
      <alignment horizontal="center" vertical="center" wrapText="1"/>
      <protection locked="0"/>
    </xf>
    <xf numFmtId="44" fontId="29" fillId="0" borderId="0" xfId="0" applyNumberFormat="1" applyFont="1" applyAlignment="1">
      <alignment horizontal="center"/>
    </xf>
    <xf numFmtId="166" fontId="16" fillId="0" borderId="4" xfId="0" applyNumberFormat="1" applyFont="1" applyBorder="1" applyAlignment="1">
      <alignment horizontal="center"/>
    </xf>
    <xf numFmtId="0" fontId="16" fillId="18" borderId="1" xfId="0" applyFont="1" applyFill="1" applyBorder="1"/>
    <xf numFmtId="0" fontId="16" fillId="18" borderId="3" xfId="0" applyFont="1" applyFill="1" applyBorder="1" applyAlignment="1">
      <alignment horizontal="left" indent="4"/>
    </xf>
    <xf numFmtId="0" fontId="31" fillId="18" borderId="0" xfId="0" applyFont="1" applyFill="1" applyAlignment="1">
      <alignment horizontal="left" indent="4"/>
    </xf>
    <xf numFmtId="0" fontId="16" fillId="18" borderId="4" xfId="0" applyFont="1" applyFill="1" applyBorder="1" applyAlignment="1">
      <alignment horizontal="left" indent="4"/>
    </xf>
    <xf numFmtId="0" fontId="16" fillId="18" borderId="0" xfId="0" applyFont="1" applyFill="1" applyAlignment="1">
      <alignment horizontal="left" indent="4"/>
    </xf>
    <xf numFmtId="0" fontId="16" fillId="18" borderId="5" xfId="0" applyFont="1" applyFill="1" applyBorder="1" applyAlignment="1">
      <alignment horizontal="left" indent="4"/>
    </xf>
    <xf numFmtId="0" fontId="16" fillId="0" borderId="0" xfId="0" applyFont="1" applyAlignment="1">
      <alignment vertical="center"/>
    </xf>
    <xf numFmtId="0" fontId="31" fillId="18" borderId="7" xfId="0" applyFont="1" applyFill="1" applyBorder="1" applyAlignment="1">
      <alignment horizontal="left" vertical="top" indent="1"/>
    </xf>
    <xf numFmtId="0" fontId="31" fillId="0" borderId="7" xfId="0" applyFont="1" applyBorder="1" applyAlignment="1">
      <alignment horizontal="left" indent="1"/>
    </xf>
    <xf numFmtId="0" fontId="23" fillId="18" borderId="7" xfId="0" applyFont="1" applyFill="1" applyBorder="1" applyAlignment="1">
      <alignment horizontal="left" vertical="center" indent="1"/>
    </xf>
    <xf numFmtId="0" fontId="16" fillId="0" borderId="4" xfId="0" applyFont="1" applyBorder="1" applyAlignment="1">
      <alignment horizontal="left"/>
    </xf>
    <xf numFmtId="0" fontId="16" fillId="0" borderId="5" xfId="0" applyFont="1" applyBorder="1" applyAlignment="1">
      <alignment horizontal="left"/>
    </xf>
    <xf numFmtId="0" fontId="4" fillId="0" borderId="4" xfId="0" applyFont="1" applyBorder="1"/>
    <xf numFmtId="42" fontId="20" fillId="0" borderId="31" xfId="1" applyNumberFormat="1" applyFont="1" applyFill="1" applyBorder="1" applyAlignment="1" applyProtection="1">
      <alignment horizontal="left"/>
    </xf>
    <xf numFmtId="42" fontId="20" fillId="0" borderId="33" xfId="1" applyNumberFormat="1" applyFont="1" applyFill="1" applyBorder="1" applyAlignment="1" applyProtection="1">
      <alignment horizontal="left"/>
    </xf>
    <xf numFmtId="42" fontId="4" fillId="14" borderId="15" xfId="0" applyNumberFormat="1" applyFont="1" applyFill="1" applyBorder="1"/>
    <xf numFmtId="42" fontId="4" fillId="14" borderId="13" xfId="0" applyNumberFormat="1" applyFont="1" applyFill="1" applyBorder="1"/>
    <xf numFmtId="42" fontId="4" fillId="14" borderId="15" xfId="1" applyNumberFormat="1" applyFont="1" applyFill="1" applyBorder="1" applyAlignment="1" applyProtection="1"/>
    <xf numFmtId="42" fontId="16" fillId="10" borderId="31" xfId="1" applyNumberFormat="1" applyFont="1" applyFill="1" applyBorder="1" applyAlignment="1" applyProtection="1">
      <protection locked="0"/>
    </xf>
    <xf numFmtId="10" fontId="16" fillId="10" borderId="15" xfId="2" applyNumberFormat="1" applyFont="1" applyFill="1" applyBorder="1" applyAlignment="1" applyProtection="1">
      <alignment horizontal="center"/>
      <protection locked="0"/>
    </xf>
    <xf numFmtId="44" fontId="4" fillId="14" borderId="39" xfId="0" applyNumberFormat="1" applyFont="1" applyFill="1" applyBorder="1"/>
    <xf numFmtId="169" fontId="4" fillId="15" borderId="26" xfId="0" applyNumberFormat="1" applyFont="1" applyFill="1" applyBorder="1"/>
    <xf numFmtId="169" fontId="16" fillId="4" borderId="15" xfId="0" applyNumberFormat="1" applyFont="1" applyFill="1" applyBorder="1" applyAlignment="1" applyProtection="1">
      <alignment horizontal="center"/>
      <protection locked="0"/>
    </xf>
    <xf numFmtId="169" fontId="4" fillId="12" borderId="54" xfId="0" applyNumberFormat="1" applyFont="1" applyFill="1" applyBorder="1" applyAlignment="1">
      <alignment horizontal="center"/>
    </xf>
    <xf numFmtId="10" fontId="16" fillId="14" borderId="15" xfId="2" applyNumberFormat="1" applyFont="1" applyFill="1" applyBorder="1" applyAlignment="1" applyProtection="1">
      <alignment horizontal="center"/>
    </xf>
    <xf numFmtId="0" fontId="34" fillId="0" borderId="12" xfId="0" applyFont="1" applyBorder="1"/>
    <xf numFmtId="42" fontId="15" fillId="14" borderId="41" xfId="1" applyNumberFormat="1" applyFont="1" applyFill="1" applyBorder="1" applyAlignment="1" applyProtection="1">
      <alignment horizontal="left"/>
    </xf>
    <xf numFmtId="42" fontId="15" fillId="14" borderId="31" xfId="1" applyNumberFormat="1" applyFont="1" applyFill="1" applyBorder="1" applyAlignment="1" applyProtection="1">
      <alignment horizontal="left"/>
    </xf>
    <xf numFmtId="42" fontId="20" fillId="14" borderId="41" xfId="1" applyNumberFormat="1" applyFont="1" applyFill="1" applyBorder="1" applyAlignment="1" applyProtection="1">
      <alignment horizontal="left"/>
    </xf>
    <xf numFmtId="42" fontId="20" fillId="14" borderId="31" xfId="1" applyNumberFormat="1" applyFont="1" applyFill="1" applyBorder="1" applyAlignment="1" applyProtection="1">
      <alignment horizontal="left"/>
    </xf>
    <xf numFmtId="42" fontId="4" fillId="14" borderId="42" xfId="1" applyNumberFormat="1" applyFont="1" applyFill="1" applyBorder="1" applyAlignment="1" applyProtection="1"/>
    <xf numFmtId="42" fontId="4" fillId="14" borderId="32" xfId="1" applyNumberFormat="1" applyFont="1" applyFill="1" applyBorder="1" applyAlignment="1" applyProtection="1"/>
    <xf numFmtId="42" fontId="16" fillId="14" borderId="30" xfId="0" applyNumberFormat="1" applyFont="1" applyFill="1" applyBorder="1"/>
    <xf numFmtId="42" fontId="16" fillId="14" borderId="35" xfId="0" applyNumberFormat="1" applyFont="1" applyFill="1" applyBorder="1"/>
    <xf numFmtId="0" fontId="9" fillId="10" borderId="17" xfId="0" applyFont="1" applyFill="1" applyBorder="1" applyAlignment="1" applyProtection="1">
      <alignment horizontal="center"/>
      <protection locked="0"/>
    </xf>
    <xf numFmtId="0" fontId="9" fillId="10" borderId="15" xfId="0" applyFont="1" applyFill="1" applyBorder="1" applyAlignment="1" applyProtection="1">
      <alignment horizontal="center"/>
      <protection locked="0"/>
    </xf>
    <xf numFmtId="0" fontId="9" fillId="10" borderId="16" xfId="0" applyFont="1" applyFill="1" applyBorder="1" applyProtection="1">
      <protection locked="0"/>
    </xf>
    <xf numFmtId="0" fontId="9" fillId="10" borderId="22" xfId="0" applyFont="1" applyFill="1" applyBorder="1" applyProtection="1">
      <protection locked="0"/>
    </xf>
    <xf numFmtId="164" fontId="9" fillId="10" borderId="13" xfId="0" applyNumberFormat="1" applyFont="1" applyFill="1" applyBorder="1" applyAlignment="1" applyProtection="1">
      <alignment horizontal="right"/>
      <protection locked="0"/>
    </xf>
    <xf numFmtId="164" fontId="9" fillId="10" borderId="12" xfId="0" applyNumberFormat="1" applyFont="1" applyFill="1" applyBorder="1" applyAlignment="1" applyProtection="1">
      <alignment horizontal="right"/>
      <protection locked="0"/>
    </xf>
    <xf numFmtId="44" fontId="16" fillId="14" borderId="15" xfId="1" applyFont="1" applyFill="1" applyBorder="1" applyAlignment="1" applyProtection="1"/>
    <xf numFmtId="10" fontId="16" fillId="14" borderId="15" xfId="0" applyNumberFormat="1" applyFont="1" applyFill="1" applyBorder="1" applyAlignment="1">
      <alignment horizontal="center"/>
    </xf>
    <xf numFmtId="42" fontId="16" fillId="10" borderId="15" xfId="0" applyNumberFormat="1" applyFont="1" applyFill="1" applyBorder="1" applyAlignment="1" applyProtection="1">
      <alignment horizontal="center"/>
      <protection locked="0"/>
    </xf>
    <xf numFmtId="0" fontId="10" fillId="2" borderId="38" xfId="0" applyFont="1" applyFill="1" applyBorder="1" applyAlignment="1">
      <alignment wrapText="1"/>
    </xf>
    <xf numFmtId="0" fontId="4" fillId="9" borderId="15" xfId="0" applyFont="1" applyFill="1" applyBorder="1" applyAlignment="1">
      <alignment horizontal="center"/>
    </xf>
    <xf numFmtId="0" fontId="4" fillId="9" borderId="9" xfId="0" applyFont="1" applyFill="1" applyBorder="1" applyAlignment="1">
      <alignment horizontal="center"/>
    </xf>
    <xf numFmtId="0" fontId="16" fillId="0" borderId="11" xfId="0" applyFont="1" applyBorder="1" applyAlignment="1">
      <alignment horizontal="center" vertical="center"/>
    </xf>
    <xf numFmtId="166" fontId="16" fillId="0" borderId="2" xfId="0" applyNumberFormat="1" applyFont="1" applyBorder="1" applyAlignment="1">
      <alignment horizontal="center" vertical="top"/>
    </xf>
    <xf numFmtId="0" fontId="35" fillId="17" borderId="17" xfId="0" applyFont="1" applyFill="1" applyBorder="1" applyAlignment="1">
      <alignment horizontal="center"/>
    </xf>
    <xf numFmtId="0" fontId="35" fillId="17" borderId="15" xfId="0" applyFont="1" applyFill="1" applyBorder="1" applyAlignment="1">
      <alignment horizontal="center"/>
    </xf>
    <xf numFmtId="0" fontId="16" fillId="14" borderId="0" xfId="0" applyFont="1" applyFill="1"/>
    <xf numFmtId="0" fontId="9" fillId="14" borderId="18" xfId="0" applyFont="1" applyFill="1" applyBorder="1" applyAlignment="1">
      <alignment horizontal="center"/>
    </xf>
    <xf numFmtId="0" fontId="9" fillId="14" borderId="13" xfId="0" applyFont="1" applyFill="1" applyBorder="1" applyAlignment="1">
      <alignment horizontal="center"/>
    </xf>
    <xf numFmtId="0" fontId="9" fillId="14" borderId="18" xfId="0" applyFont="1" applyFill="1" applyBorder="1" applyAlignment="1">
      <alignment horizontal="right"/>
    </xf>
    <xf numFmtId="0" fontId="9" fillId="14" borderId="13" xfId="0" applyFont="1" applyFill="1" applyBorder="1" applyAlignment="1">
      <alignment horizontal="right"/>
    </xf>
    <xf numFmtId="0" fontId="16" fillId="9" borderId="0" xfId="0" applyFont="1" applyFill="1"/>
    <xf numFmtId="0" fontId="9" fillId="8" borderId="27" xfId="0" applyFont="1" applyFill="1" applyBorder="1" applyAlignment="1">
      <alignment horizontal="right"/>
    </xf>
    <xf numFmtId="164" fontId="6" fillId="8" borderId="10" xfId="1" applyNumberFormat="1" applyFont="1" applyFill="1" applyBorder="1" applyAlignment="1">
      <alignment horizontal="right"/>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2" fillId="16" borderId="6" xfId="0" applyFont="1" applyFill="1" applyBorder="1" applyAlignment="1" applyProtection="1">
      <alignment horizontal="center"/>
      <protection locked="0"/>
    </xf>
    <xf numFmtId="0" fontId="32" fillId="16" borderId="7" xfId="0" applyFont="1" applyFill="1" applyBorder="1" applyAlignment="1" applyProtection="1">
      <alignment horizontal="center"/>
      <protection locked="0"/>
    </xf>
    <xf numFmtId="0" fontId="32" fillId="16" borderId="8" xfId="0" applyFont="1" applyFill="1" applyBorder="1" applyAlignment="1" applyProtection="1">
      <alignment horizontal="center"/>
      <protection locked="0"/>
    </xf>
    <xf numFmtId="0" fontId="4" fillId="7" borderId="12"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16" fillId="0" borderId="10" xfId="0" applyFont="1" applyBorder="1" applyAlignment="1">
      <alignment horizontal="center"/>
    </xf>
    <xf numFmtId="0" fontId="4" fillId="18" borderId="6" xfId="0" applyFont="1" applyFill="1" applyBorder="1" applyAlignment="1">
      <alignment horizontal="center" vertical="top"/>
    </xf>
    <xf numFmtId="0" fontId="4" fillId="18" borderId="8" xfId="0" applyFont="1" applyFill="1" applyBorder="1" applyAlignment="1">
      <alignment horizontal="center" vertical="top"/>
    </xf>
    <xf numFmtId="0" fontId="31" fillId="18" borderId="7" xfId="0" applyFont="1" applyFill="1" applyBorder="1" applyAlignment="1">
      <alignment horizontal="left" vertical="top" indent="1"/>
    </xf>
    <xf numFmtId="0" fontId="4" fillId="0" borderId="6" xfId="0" applyFont="1" applyBorder="1" applyAlignment="1">
      <alignment horizontal="center" vertical="top"/>
    </xf>
    <xf numFmtId="0" fontId="4" fillId="0" borderId="8" xfId="0" applyFont="1" applyBorder="1" applyAlignment="1">
      <alignment horizontal="center" vertical="top"/>
    </xf>
    <xf numFmtId="0" fontId="31" fillId="0" borderId="7" xfId="0" applyFont="1" applyBorder="1" applyAlignment="1">
      <alignment horizontal="left" vertical="top" indent="1"/>
    </xf>
    <xf numFmtId="0" fontId="20" fillId="18" borderId="12" xfId="0" applyFont="1" applyFill="1" applyBorder="1" applyAlignment="1">
      <alignment horizontal="center" vertical="center"/>
    </xf>
    <xf numFmtId="0" fontId="20" fillId="18" borderId="14" xfId="0" applyFont="1" applyFill="1" applyBorder="1" applyAlignment="1">
      <alignment horizontal="center" vertical="center"/>
    </xf>
    <xf numFmtId="0" fontId="23" fillId="18" borderId="13" xfId="0" applyFont="1" applyFill="1" applyBorder="1" applyAlignment="1">
      <alignment horizontal="left" vertical="center" indent="1"/>
    </xf>
    <xf numFmtId="0" fontId="23" fillId="18" borderId="14" xfId="0" applyFont="1" applyFill="1" applyBorder="1" applyAlignment="1">
      <alignment horizontal="left" vertical="center" indent="1"/>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3" fillId="0" borderId="13" xfId="0" applyFont="1" applyBorder="1" applyAlignment="1">
      <alignment horizontal="left" vertical="center" indent="1"/>
    </xf>
    <xf numFmtId="0" fontId="23" fillId="0" borderId="14" xfId="0" applyFont="1" applyBorder="1" applyAlignment="1">
      <alignment horizontal="left" vertical="center" indent="1"/>
    </xf>
    <xf numFmtId="0" fontId="4" fillId="18" borderId="12" xfId="0" applyFont="1" applyFill="1" applyBorder="1" applyAlignment="1">
      <alignment horizontal="center" vertical="top"/>
    </xf>
    <xf numFmtId="0" fontId="4" fillId="18" borderId="14" xfId="0" applyFont="1" applyFill="1" applyBorder="1" applyAlignment="1">
      <alignment horizontal="center" vertical="top"/>
    </xf>
    <xf numFmtId="0" fontId="31" fillId="18" borderId="13" xfId="0" applyFont="1" applyFill="1" applyBorder="1" applyAlignment="1">
      <alignment horizontal="left" vertical="top" indent="1"/>
    </xf>
    <xf numFmtId="0" fontId="31" fillId="18" borderId="14" xfId="0" applyFont="1" applyFill="1" applyBorder="1" applyAlignment="1">
      <alignment horizontal="left" vertical="top" indent="1"/>
    </xf>
    <xf numFmtId="0" fontId="23" fillId="18" borderId="12" xfId="0" applyFont="1" applyFill="1" applyBorder="1" applyAlignment="1">
      <alignment horizontal="left" vertical="center" wrapText="1" indent="1"/>
    </xf>
    <xf numFmtId="0" fontId="23" fillId="18" borderId="13" xfId="0" applyFont="1" applyFill="1" applyBorder="1" applyAlignment="1">
      <alignment horizontal="left" vertical="center" wrapText="1" indent="1"/>
    </xf>
    <xf numFmtId="0" fontId="23" fillId="18" borderId="14" xfId="0" applyFont="1" applyFill="1" applyBorder="1" applyAlignment="1">
      <alignment horizontal="left" vertical="center" wrapText="1" indent="1"/>
    </xf>
    <xf numFmtId="0" fontId="23" fillId="0" borderId="6"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20" fillId="18" borderId="6" xfId="0" applyFont="1" applyFill="1" applyBorder="1" applyAlignment="1">
      <alignment horizontal="center" vertical="center"/>
    </xf>
    <xf numFmtId="0" fontId="20" fillId="18" borderId="8" xfId="0" applyFont="1" applyFill="1" applyBorder="1" applyAlignment="1">
      <alignment horizontal="center" vertical="center"/>
    </xf>
    <xf numFmtId="0" fontId="23" fillId="18" borderId="7" xfId="0" applyFont="1" applyFill="1" applyBorder="1" applyAlignment="1">
      <alignment horizontal="left" vertical="center" indent="1"/>
    </xf>
    <xf numFmtId="0" fontId="23" fillId="18" borderId="6" xfId="0" applyFont="1" applyFill="1" applyBorder="1" applyAlignment="1">
      <alignment horizontal="left" vertical="center" indent="1"/>
    </xf>
    <xf numFmtId="0" fontId="23" fillId="18" borderId="8" xfId="0" applyFont="1" applyFill="1" applyBorder="1" applyAlignment="1">
      <alignment horizontal="left" vertical="center" indent="1"/>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3" fillId="0" borderId="7" xfId="0" applyFont="1" applyBorder="1" applyAlignment="1">
      <alignment horizontal="left" vertical="center" indent="1"/>
    </xf>
    <xf numFmtId="0" fontId="23" fillId="0" borderId="8" xfId="0" applyFont="1" applyBorder="1" applyAlignment="1">
      <alignment horizontal="left" vertical="center" indent="1"/>
    </xf>
    <xf numFmtId="0" fontId="15" fillId="0" borderId="2" xfId="0" applyFont="1" applyBorder="1" applyAlignment="1">
      <alignment horizontal="center" vertical="top"/>
    </xf>
    <xf numFmtId="0" fontId="23" fillId="0" borderId="2" xfId="0" applyFont="1" applyBorder="1" applyAlignment="1">
      <alignment horizontal="left" vertical="top" indent="1"/>
    </xf>
    <xf numFmtId="0" fontId="23" fillId="0" borderId="2" xfId="0" applyFont="1" applyBorder="1" applyAlignment="1">
      <alignment horizontal="left" vertical="center" wrapText="1" indent="1"/>
    </xf>
    <xf numFmtId="0" fontId="23" fillId="18" borderId="12" xfId="0" applyFont="1" applyFill="1" applyBorder="1" applyAlignment="1">
      <alignment horizontal="left" vertical="center" indent="1"/>
    </xf>
    <xf numFmtId="0" fontId="31" fillId="18" borderId="6" xfId="0" applyFont="1" applyFill="1" applyBorder="1" applyAlignment="1">
      <alignment horizontal="left" vertical="top" wrapText="1" indent="1"/>
    </xf>
    <xf numFmtId="0" fontId="31" fillId="18" borderId="7" xfId="0" applyFont="1" applyFill="1" applyBorder="1" applyAlignment="1">
      <alignment horizontal="left" vertical="top" wrapText="1" indent="1"/>
    </xf>
    <xf numFmtId="0" fontId="31" fillId="18" borderId="8" xfId="0" applyFont="1" applyFill="1" applyBorder="1" applyAlignment="1">
      <alignment horizontal="left" vertical="top" wrapText="1" indent="1"/>
    </xf>
    <xf numFmtId="0" fontId="20" fillId="0" borderId="12" xfId="0" applyFont="1" applyBorder="1" applyAlignment="1">
      <alignment horizontal="center" vertical="top"/>
    </xf>
    <xf numFmtId="0" fontId="20" fillId="0" borderId="14" xfId="0" applyFont="1" applyBorder="1" applyAlignment="1">
      <alignment horizontal="center" vertical="top"/>
    </xf>
    <xf numFmtId="0" fontId="23" fillId="0" borderId="13" xfId="0" applyFont="1" applyBorder="1" applyAlignment="1">
      <alignment horizontal="left" vertical="top" indent="1"/>
    </xf>
    <xf numFmtId="0" fontId="23" fillId="0" borderId="14" xfId="0" applyFont="1" applyBorder="1" applyAlignment="1">
      <alignment horizontal="left" vertical="top"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4" xfId="0" applyFont="1" applyBorder="1" applyAlignment="1">
      <alignment horizontal="left" vertical="center" wrapText="1" indent="1"/>
    </xf>
    <xf numFmtId="0" fontId="4" fillId="18" borderId="12" xfId="0" applyFont="1" applyFill="1" applyBorder="1" applyAlignment="1">
      <alignment horizontal="center" vertical="center"/>
    </xf>
    <xf numFmtId="0" fontId="4" fillId="18" borderId="14" xfId="0" applyFont="1" applyFill="1" applyBorder="1" applyAlignment="1">
      <alignment horizontal="center" vertical="center"/>
    </xf>
    <xf numFmtId="0" fontId="31" fillId="18" borderId="13" xfId="0" applyFont="1" applyFill="1" applyBorder="1" applyAlignment="1">
      <alignment horizontal="left" vertical="center" indent="1"/>
    </xf>
    <xf numFmtId="0" fontId="31" fillId="18" borderId="14" xfId="0" applyFont="1" applyFill="1" applyBorder="1" applyAlignment="1">
      <alignment horizontal="left" vertical="center" indent="1"/>
    </xf>
    <xf numFmtId="0" fontId="23" fillId="0" borderId="12" xfId="0" applyFont="1" applyBorder="1" applyAlignment="1">
      <alignment horizontal="left" vertical="center" indent="1"/>
    </xf>
    <xf numFmtId="0" fontId="21" fillId="2" borderId="15" xfId="0" applyFont="1" applyFill="1" applyBorder="1" applyAlignment="1">
      <alignment horizontal="left" vertical="center"/>
    </xf>
    <xf numFmtId="42" fontId="5" fillId="10" borderId="15" xfId="1" applyNumberFormat="1" applyFont="1" applyFill="1" applyBorder="1" applyAlignment="1" applyProtection="1">
      <alignment horizontal="center"/>
      <protection locked="0"/>
    </xf>
    <xf numFmtId="42" fontId="5" fillId="14" borderId="15" xfId="1" applyNumberFormat="1" applyFont="1" applyFill="1" applyBorder="1" applyAlignment="1">
      <alignment horizontal="center"/>
    </xf>
    <xf numFmtId="42" fontId="21" fillId="15" borderId="15" xfId="1" applyNumberFormat="1" applyFont="1" applyFill="1" applyBorder="1" applyAlignment="1">
      <alignment horizontal="center"/>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0" fontId="32" fillId="16" borderId="12" xfId="0" applyFont="1" applyFill="1" applyBorder="1" applyAlignment="1">
      <alignment horizontal="center"/>
    </xf>
    <xf numFmtId="0" fontId="32" fillId="16" borderId="13" xfId="0" applyFont="1" applyFill="1" applyBorder="1" applyAlignment="1">
      <alignment horizontal="center"/>
    </xf>
    <xf numFmtId="0" fontId="32" fillId="16" borderId="14" xfId="0" applyFont="1" applyFill="1" applyBorder="1" applyAlignment="1">
      <alignment horizontal="center"/>
    </xf>
    <xf numFmtId="0" fontId="31" fillId="10" borderId="0" xfId="0" applyFont="1" applyFill="1" applyAlignment="1" applyProtection="1">
      <alignment horizontal="left"/>
      <protection locked="0"/>
    </xf>
    <xf numFmtId="0" fontId="31" fillId="10" borderId="5" xfId="0" applyFont="1" applyFill="1" applyBorder="1" applyAlignment="1" applyProtection="1">
      <alignment horizontal="left"/>
      <protection locked="0"/>
    </xf>
    <xf numFmtId="0" fontId="31" fillId="10" borderId="2" xfId="0" applyFont="1" applyFill="1" applyBorder="1" applyAlignment="1" applyProtection="1">
      <alignment horizontal="left"/>
      <protection locked="0"/>
    </xf>
    <xf numFmtId="0" fontId="31" fillId="10" borderId="3" xfId="0" applyFont="1" applyFill="1" applyBorder="1" applyAlignment="1" applyProtection="1">
      <alignment horizontal="left"/>
      <protection locked="0"/>
    </xf>
    <xf numFmtId="0" fontId="33" fillId="10" borderId="4" xfId="0" applyFont="1" applyFill="1" applyBorder="1" applyAlignment="1" applyProtection="1">
      <alignment horizontal="center"/>
      <protection locked="0"/>
    </xf>
    <xf numFmtId="0" fontId="33" fillId="10" borderId="0" xfId="0" applyFont="1" applyFill="1" applyAlignment="1" applyProtection="1">
      <alignment horizontal="center"/>
      <protection locked="0"/>
    </xf>
    <xf numFmtId="0" fontId="33" fillId="10" borderId="5" xfId="0" applyFont="1" applyFill="1" applyBorder="1" applyAlignment="1" applyProtection="1">
      <alignment horizontal="center"/>
      <protection locked="0"/>
    </xf>
    <xf numFmtId="165" fontId="19" fillId="0" borderId="4" xfId="0" applyNumberFormat="1" applyFont="1" applyBorder="1" applyAlignment="1" applyProtection="1">
      <alignment horizontal="center"/>
      <protection locked="0"/>
    </xf>
    <xf numFmtId="165" fontId="19" fillId="0" borderId="0" xfId="0" applyNumberFormat="1" applyFont="1" applyAlignment="1" applyProtection="1">
      <alignment horizontal="center"/>
      <protection locked="0"/>
    </xf>
    <xf numFmtId="165" fontId="19" fillId="0" borderId="5" xfId="0" applyNumberFormat="1" applyFont="1" applyBorder="1" applyAlignment="1" applyProtection="1">
      <alignment horizontal="center"/>
      <protection locked="0"/>
    </xf>
    <xf numFmtId="0" fontId="5" fillId="2" borderId="11" xfId="0" applyFont="1" applyFill="1" applyBorder="1" applyAlignment="1">
      <alignment horizontal="center"/>
    </xf>
    <xf numFmtId="9" fontId="5" fillId="2" borderId="15" xfId="0" applyNumberFormat="1" applyFont="1" applyFill="1" applyBorder="1" applyAlignment="1">
      <alignment horizontal="center"/>
    </xf>
    <xf numFmtId="0" fontId="5" fillId="2" borderId="15" xfId="0" applyFont="1" applyFill="1" applyBorder="1" applyAlignment="1">
      <alignment horizontal="center"/>
    </xf>
    <xf numFmtId="0" fontId="5" fillId="10" borderId="15" xfId="0" applyFont="1" applyFill="1" applyBorder="1" applyAlignment="1" applyProtection="1">
      <alignment horizontal="center"/>
      <protection locked="0"/>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8" xfId="0" applyFont="1" applyFill="1" applyBorder="1" applyAlignment="1">
      <alignment horizontal="left" vertical="center" wrapText="1"/>
    </xf>
    <xf numFmtId="9" fontId="5" fillId="10" borderId="15" xfId="0" applyNumberFormat="1" applyFont="1" applyFill="1" applyBorder="1" applyAlignment="1" applyProtection="1">
      <alignment horizontal="left"/>
      <protection locked="0"/>
    </xf>
    <xf numFmtId="9" fontId="5" fillId="10" borderId="15" xfId="0" applyNumberFormat="1" applyFont="1" applyFill="1" applyBorder="1" applyAlignment="1" applyProtection="1">
      <alignment horizontal="center"/>
      <protection locked="0"/>
    </xf>
    <xf numFmtId="0" fontId="5" fillId="0" borderId="15" xfId="0" applyFont="1" applyBorder="1" applyAlignment="1">
      <alignment horizontal="left"/>
    </xf>
    <xf numFmtId="0" fontId="19" fillId="3" borderId="2" xfId="0" applyFont="1" applyFill="1" applyBorder="1" applyAlignment="1">
      <alignment horizontal="right" wrapText="1"/>
    </xf>
    <xf numFmtId="0" fontId="19" fillId="3" borderId="3" xfId="0" applyFont="1" applyFill="1" applyBorder="1" applyAlignment="1">
      <alignment horizontal="right" wrapText="1"/>
    </xf>
    <xf numFmtId="169" fontId="4" fillId="15" borderId="12" xfId="1" applyNumberFormat="1" applyFont="1" applyFill="1" applyBorder="1" applyAlignment="1" applyProtection="1">
      <alignment horizontal="center"/>
    </xf>
    <xf numFmtId="169" fontId="4" fillId="15" borderId="14" xfId="1" applyNumberFormat="1" applyFont="1" applyFill="1" applyBorder="1" applyAlignment="1" applyProtection="1">
      <alignment horizontal="center"/>
    </xf>
    <xf numFmtId="0" fontId="19" fillId="8" borderId="1"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9" fillId="8" borderId="0" xfId="0" applyFont="1" applyFill="1" applyAlignment="1">
      <alignment horizontal="left" vertical="center" wrapText="1"/>
    </xf>
    <xf numFmtId="0" fontId="16" fillId="0" borderId="1" xfId="0" applyFont="1" applyBorder="1" applyAlignment="1">
      <alignment horizontal="center"/>
    </xf>
    <xf numFmtId="0" fontId="16" fillId="0" borderId="2" xfId="0" applyFont="1" applyBorder="1" applyAlignment="1">
      <alignment horizontal="center"/>
    </xf>
    <xf numFmtId="0" fontId="4" fillId="0" borderId="1" xfId="0" applyFont="1" applyBorder="1" applyAlignment="1">
      <alignment horizontal="left"/>
    </xf>
    <xf numFmtId="0" fontId="4" fillId="0" borderId="2" xfId="0" applyFont="1" applyBorder="1" applyAlignment="1">
      <alignment horizontal="left"/>
    </xf>
    <xf numFmtId="0" fontId="4" fillId="7" borderId="12" xfId="0" applyFont="1" applyFill="1" applyBorder="1" applyAlignment="1">
      <alignment horizontal="left"/>
    </xf>
    <xf numFmtId="0" fontId="4" fillId="7" borderId="13" xfId="0" applyFont="1" applyFill="1" applyBorder="1" applyAlignment="1">
      <alignment horizontal="left"/>
    </xf>
    <xf numFmtId="0" fontId="4" fillId="7" borderId="14" xfId="0" applyFont="1" applyFill="1" applyBorder="1" applyAlignment="1">
      <alignment horizontal="left"/>
    </xf>
    <xf numFmtId="0" fontId="15" fillId="0" borderId="0" xfId="0" applyFont="1" applyAlignment="1">
      <alignment horizontal="right"/>
    </xf>
    <xf numFmtId="0" fontId="4" fillId="8" borderId="9" xfId="0" applyFont="1" applyFill="1" applyBorder="1" applyAlignment="1">
      <alignment horizontal="center" vertical="center"/>
    </xf>
    <xf numFmtId="0" fontId="4" fillId="8" borderId="11" xfId="0" applyFont="1" applyFill="1" applyBorder="1" applyAlignment="1">
      <alignment horizontal="center" vertical="center"/>
    </xf>
    <xf numFmtId="0" fontId="16" fillId="0" borderId="3" xfId="0" applyFont="1" applyBorder="1" applyAlignment="1">
      <alignment horizontal="center"/>
    </xf>
    <xf numFmtId="169" fontId="16" fillId="14" borderId="15" xfId="1" applyNumberFormat="1" applyFont="1" applyFill="1" applyBorder="1" applyAlignment="1" applyProtection="1">
      <alignment horizontal="center"/>
    </xf>
    <xf numFmtId="0" fontId="20" fillId="10" borderId="31" xfId="0" applyFont="1" applyFill="1" applyBorder="1" applyAlignment="1" applyProtection="1">
      <alignment horizontal="left"/>
      <protection locked="0"/>
    </xf>
    <xf numFmtId="0" fontId="20" fillId="10" borderId="29" xfId="0" applyFont="1" applyFill="1" applyBorder="1" applyAlignment="1" applyProtection="1">
      <alignment horizontal="left"/>
      <protection locked="0"/>
    </xf>
    <xf numFmtId="0" fontId="16" fillId="0" borderId="0" xfId="0" applyFont="1" applyAlignment="1">
      <alignment horizontal="right"/>
    </xf>
    <xf numFmtId="44" fontId="4" fillId="7" borderId="12" xfId="1" applyFont="1" applyFill="1" applyBorder="1" applyAlignment="1" applyProtection="1">
      <alignment horizontal="right"/>
    </xf>
    <xf numFmtId="44" fontId="4" fillId="7" borderId="13" xfId="1" applyFont="1" applyFill="1" applyBorder="1" applyAlignment="1" applyProtection="1">
      <alignment horizontal="right"/>
    </xf>
    <xf numFmtId="44" fontId="4" fillId="7" borderId="14" xfId="1" applyFont="1" applyFill="1" applyBorder="1" applyAlignment="1" applyProtection="1">
      <alignment horizontal="right"/>
    </xf>
    <xf numFmtId="0" fontId="4" fillId="7" borderId="12" xfId="0" applyFont="1" applyFill="1" applyBorder="1" applyAlignment="1">
      <alignment horizontal="right"/>
    </xf>
    <xf numFmtId="0" fontId="4" fillId="7" borderId="13" xfId="0" applyFont="1" applyFill="1" applyBorder="1" applyAlignment="1">
      <alignment horizontal="right"/>
    </xf>
    <xf numFmtId="0" fontId="4" fillId="7" borderId="14" xfId="0" applyFont="1" applyFill="1" applyBorder="1" applyAlignment="1">
      <alignment horizontal="right"/>
    </xf>
    <xf numFmtId="0" fontId="16" fillId="0" borderId="5" xfId="0" applyFont="1" applyBorder="1" applyAlignment="1">
      <alignment horizontal="right"/>
    </xf>
    <xf numFmtId="0" fontId="16" fillId="0" borderId="7" xfId="0" applyFont="1" applyBorder="1" applyAlignment="1">
      <alignment horizontal="right"/>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16" fillId="0" borderId="13" xfId="0" applyFont="1" applyBorder="1" applyAlignment="1">
      <alignment horizontal="center"/>
    </xf>
    <xf numFmtId="0" fontId="16" fillId="0" borderId="14" xfId="0" applyFont="1" applyBorder="1" applyAlignment="1">
      <alignment horizontal="center"/>
    </xf>
    <xf numFmtId="169" fontId="16" fillId="14" borderId="12" xfId="0" applyNumberFormat="1" applyFont="1" applyFill="1" applyBorder="1" applyAlignment="1">
      <alignment horizontal="center"/>
    </xf>
    <xf numFmtId="169" fontId="16" fillId="14" borderId="14" xfId="0" applyNumberFormat="1" applyFont="1" applyFill="1" applyBorder="1" applyAlignment="1">
      <alignment horizontal="center"/>
    </xf>
    <xf numFmtId="169" fontId="4" fillId="14" borderId="12" xfId="1" applyNumberFormat="1" applyFont="1" applyFill="1" applyBorder="1" applyAlignment="1" applyProtection="1">
      <alignment horizontal="center"/>
    </xf>
    <xf numFmtId="169" fontId="4" fillId="14" borderId="14" xfId="1" applyNumberFormat="1" applyFont="1" applyFill="1" applyBorder="1" applyAlignment="1" applyProtection="1">
      <alignment horizontal="center"/>
    </xf>
    <xf numFmtId="0" fontId="19" fillId="3" borderId="0" xfId="0" applyFont="1" applyFill="1" applyAlignment="1">
      <alignment horizontal="right"/>
    </xf>
    <xf numFmtId="0" fontId="19" fillId="3" borderId="5" xfId="0" applyFont="1" applyFill="1" applyBorder="1" applyAlignment="1">
      <alignment horizontal="right"/>
    </xf>
    <xf numFmtId="0" fontId="19" fillId="6" borderId="4" xfId="0" applyFont="1" applyFill="1" applyBorder="1" applyAlignment="1">
      <alignment horizontal="center"/>
    </xf>
    <xf numFmtId="0" fontId="19" fillId="6" borderId="0" xfId="0" applyFont="1" applyFill="1" applyAlignment="1">
      <alignment horizontal="center"/>
    </xf>
    <xf numFmtId="0" fontId="19" fillId="6" borderId="5" xfId="0" applyFont="1" applyFill="1" applyBorder="1" applyAlignment="1">
      <alignment horizontal="center"/>
    </xf>
    <xf numFmtId="165" fontId="19" fillId="6" borderId="4" xfId="0" applyNumberFormat="1" applyFont="1" applyFill="1" applyBorder="1" applyAlignment="1">
      <alignment horizontal="center"/>
    </xf>
    <xf numFmtId="165" fontId="19" fillId="6" borderId="0" xfId="0" applyNumberFormat="1" applyFont="1" applyFill="1" applyAlignment="1">
      <alignment horizontal="center"/>
    </xf>
    <xf numFmtId="165" fontId="19" fillId="6" borderId="5" xfId="0" applyNumberFormat="1" applyFont="1" applyFill="1" applyBorder="1" applyAlignment="1">
      <alignment horizontal="center"/>
    </xf>
    <xf numFmtId="0" fontId="16" fillId="8" borderId="1" xfId="0" applyFont="1" applyFill="1" applyBorder="1" applyAlignment="1">
      <alignment horizontal="center" wrapText="1"/>
    </xf>
    <xf numFmtId="0" fontId="16" fillId="8" borderId="6" xfId="0" applyFont="1" applyFill="1" applyBorder="1" applyAlignment="1">
      <alignment horizontal="center" wrapText="1"/>
    </xf>
    <xf numFmtId="0" fontId="16" fillId="3" borderId="1"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6" xfId="0" applyFont="1" applyFill="1" applyBorder="1" applyAlignment="1">
      <alignment horizontal="left" vertical="top" wrapText="1"/>
    </xf>
    <xf numFmtId="0" fontId="16" fillId="3" borderId="7" xfId="0" applyFont="1" applyFill="1" applyBorder="1" applyAlignment="1">
      <alignment horizontal="left" vertical="top" wrapText="1"/>
    </xf>
    <xf numFmtId="0" fontId="16" fillId="3" borderId="8" xfId="0" applyFont="1" applyFill="1" applyBorder="1" applyAlignment="1">
      <alignment horizontal="left" vertical="top" wrapText="1"/>
    </xf>
    <xf numFmtId="0" fontId="4" fillId="8" borderId="9"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6" borderId="4" xfId="0" applyFont="1" applyFill="1" applyBorder="1" applyAlignment="1">
      <alignment horizontal="center"/>
    </xf>
    <xf numFmtId="0" fontId="4" fillId="6" borderId="0" xfId="0" applyFont="1" applyFill="1" applyAlignment="1">
      <alignment horizontal="center"/>
    </xf>
    <xf numFmtId="0" fontId="4" fillId="6" borderId="5" xfId="0" applyFont="1" applyFill="1" applyBorder="1" applyAlignment="1">
      <alignment horizontal="center"/>
    </xf>
    <xf numFmtId="0" fontId="20" fillId="10" borderId="33" xfId="0" applyFont="1" applyFill="1" applyBorder="1" applyAlignment="1" applyProtection="1">
      <alignment horizontal="left"/>
      <protection locked="0"/>
    </xf>
    <xf numFmtId="0" fontId="20" fillId="10" borderId="34" xfId="0" applyFont="1" applyFill="1" applyBorder="1" applyAlignment="1" applyProtection="1">
      <alignment horizontal="left"/>
      <protection locked="0"/>
    </xf>
    <xf numFmtId="0" fontId="33" fillId="10" borderId="20" xfId="0" applyFont="1" applyFill="1" applyBorder="1" applyAlignment="1" applyProtection="1">
      <alignment horizontal="center"/>
      <protection locked="0"/>
    </xf>
    <xf numFmtId="0" fontId="33" fillId="10" borderId="23" xfId="0" applyFont="1" applyFill="1" applyBorder="1" applyAlignment="1" applyProtection="1">
      <alignment horizontal="center"/>
      <protection locked="0"/>
    </xf>
    <xf numFmtId="0" fontId="7" fillId="0" borderId="18"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19" fillId="3" borderId="2" xfId="0" applyFont="1" applyFill="1" applyBorder="1" applyAlignment="1">
      <alignment horizontal="right"/>
    </xf>
    <xf numFmtId="0" fontId="19" fillId="3" borderId="3" xfId="0" applyFont="1" applyFill="1" applyBorder="1" applyAlignment="1">
      <alignment horizontal="right"/>
    </xf>
    <xf numFmtId="0" fontId="16" fillId="10" borderId="12" xfId="0" applyFont="1" applyFill="1" applyBorder="1" applyAlignment="1" applyProtection="1">
      <alignment horizontal="center" vertical="center" wrapText="1"/>
      <protection locked="0"/>
    </xf>
    <xf numFmtId="0" fontId="16" fillId="10" borderId="13" xfId="0" applyFont="1" applyFill="1" applyBorder="1" applyAlignment="1" applyProtection="1">
      <alignment horizontal="center" vertical="center" wrapText="1"/>
      <protection locked="0"/>
    </xf>
    <xf numFmtId="0" fontId="16" fillId="10" borderId="14" xfId="0" applyFont="1" applyFill="1" applyBorder="1" applyAlignment="1" applyProtection="1">
      <alignment horizontal="center" vertical="center" wrapText="1"/>
      <protection locked="0"/>
    </xf>
    <xf numFmtId="44" fontId="16" fillId="10" borderId="15" xfId="1" applyFont="1" applyFill="1" applyBorder="1" applyAlignment="1" applyProtection="1">
      <alignment horizontal="right"/>
      <protection locked="0"/>
    </xf>
    <xf numFmtId="44" fontId="16" fillId="10" borderId="9" xfId="1" applyFont="1" applyFill="1" applyBorder="1" applyAlignment="1" applyProtection="1">
      <alignment horizontal="right"/>
      <protection locked="0"/>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42" fontId="16" fillId="14" borderId="43" xfId="1" applyNumberFormat="1" applyFont="1" applyFill="1" applyBorder="1" applyAlignment="1" applyProtection="1">
      <alignment horizontal="center" vertical="center" wrapText="1"/>
    </xf>
    <xf numFmtId="42" fontId="16" fillId="14" borderId="44" xfId="1" applyNumberFormat="1" applyFont="1" applyFill="1" applyBorder="1" applyAlignment="1" applyProtection="1">
      <alignment horizontal="center" vertical="center" wrapText="1"/>
    </xf>
    <xf numFmtId="42" fontId="16" fillId="14" borderId="45" xfId="1" applyNumberFormat="1" applyFont="1" applyFill="1" applyBorder="1" applyAlignment="1" applyProtection="1">
      <alignment horizontal="center" vertical="center" wrapText="1"/>
    </xf>
    <xf numFmtId="0" fontId="16" fillId="10" borderId="46" xfId="0" applyFont="1" applyFill="1" applyBorder="1" applyAlignment="1" applyProtection="1">
      <alignment horizontal="center" vertical="center" wrapText="1"/>
      <protection locked="0"/>
    </xf>
    <xf numFmtId="0" fontId="16" fillId="10" borderId="47" xfId="0" applyFont="1" applyFill="1" applyBorder="1" applyAlignment="1" applyProtection="1">
      <alignment horizontal="center" vertical="center" wrapText="1"/>
      <protection locked="0"/>
    </xf>
    <xf numFmtId="0" fontId="16" fillId="10" borderId="48" xfId="0" applyFont="1" applyFill="1" applyBorder="1" applyAlignment="1" applyProtection="1">
      <alignment horizontal="center" vertical="center" wrapText="1"/>
      <protection locked="0"/>
    </xf>
    <xf numFmtId="42" fontId="16" fillId="15" borderId="43" xfId="1" applyNumberFormat="1" applyFont="1" applyFill="1" applyBorder="1" applyAlignment="1" applyProtection="1">
      <alignment horizontal="center" vertical="center" wrapText="1"/>
    </xf>
    <xf numFmtId="42" fontId="16" fillId="15" borderId="44" xfId="1" applyNumberFormat="1" applyFont="1" applyFill="1" applyBorder="1" applyAlignment="1" applyProtection="1">
      <alignment horizontal="center" vertical="center" wrapText="1"/>
    </xf>
    <xf numFmtId="42" fontId="16" fillId="15" borderId="45" xfId="1" applyNumberFormat="1" applyFont="1" applyFill="1" applyBorder="1" applyAlignment="1" applyProtection="1">
      <alignment horizontal="center" vertical="center"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9" fillId="6" borderId="6" xfId="0" applyFont="1" applyFill="1" applyBorder="1" applyAlignment="1">
      <alignment horizontal="center"/>
    </xf>
    <xf numFmtId="0" fontId="19" fillId="6" borderId="7" xfId="0" applyFont="1" applyFill="1" applyBorder="1" applyAlignment="1">
      <alignment horizontal="center"/>
    </xf>
    <xf numFmtId="0" fontId="19" fillId="6" borderId="8" xfId="0" applyFont="1" applyFill="1" applyBorder="1" applyAlignment="1">
      <alignment horizontal="center"/>
    </xf>
    <xf numFmtId="0" fontId="4" fillId="2" borderId="11" xfId="0" applyFont="1" applyFill="1" applyBorder="1" applyAlignment="1" applyProtection="1">
      <alignment horizontal="center" vertical="center" wrapText="1"/>
      <protection locked="0"/>
    </xf>
    <xf numFmtId="0" fontId="12" fillId="2" borderId="12"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44" fontId="16" fillId="10" borderId="15" xfId="1" applyFont="1" applyFill="1" applyBorder="1" applyAlignment="1" applyProtection="1">
      <alignment horizontal="center" vertical="center" wrapText="1"/>
      <protection locked="0"/>
    </xf>
    <xf numFmtId="0" fontId="16" fillId="10" borderId="15"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6" fillId="10" borderId="9" xfId="0" applyFont="1" applyFill="1" applyBorder="1" applyAlignment="1" applyProtection="1">
      <alignment horizontal="center" wrapText="1"/>
      <protection locked="0"/>
    </xf>
    <xf numFmtId="0" fontId="16" fillId="10" borderId="15" xfId="0" applyFont="1" applyFill="1" applyBorder="1" applyAlignment="1" applyProtection="1">
      <alignment horizontal="center" wrapText="1"/>
      <protection locked="0"/>
    </xf>
    <xf numFmtId="0" fontId="16" fillId="10" borderId="15" xfId="0" applyFont="1" applyFill="1" applyBorder="1" applyAlignment="1" applyProtection="1">
      <alignment horizontal="center"/>
      <protection locked="0"/>
    </xf>
    <xf numFmtId="0" fontId="4" fillId="7" borderId="36" xfId="0" applyFont="1" applyFill="1" applyBorder="1" applyAlignment="1">
      <alignment horizontal="left"/>
    </xf>
    <xf numFmtId="0" fontId="4" fillId="7" borderId="37" xfId="0" applyFont="1" applyFill="1" applyBorder="1" applyAlignment="1">
      <alignment horizontal="left"/>
    </xf>
    <xf numFmtId="0" fontId="4" fillId="7" borderId="38" xfId="0" applyFont="1" applyFill="1" applyBorder="1" applyAlignment="1">
      <alignment horizontal="left"/>
    </xf>
    <xf numFmtId="0" fontId="16" fillId="0" borderId="13" xfId="0" applyFont="1" applyBorder="1" applyAlignment="1" applyProtection="1">
      <alignment horizontal="center"/>
      <protection locked="0"/>
    </xf>
    <xf numFmtId="0" fontId="16" fillId="3" borderId="12" xfId="0" applyFont="1" applyFill="1" applyBorder="1" applyAlignment="1">
      <alignment horizontal="center" vertical="top" wrapText="1"/>
    </xf>
    <xf numFmtId="0" fontId="16" fillId="3" borderId="13" xfId="0" applyFont="1" applyFill="1" applyBorder="1" applyAlignment="1">
      <alignment horizontal="center" vertical="top" wrapText="1"/>
    </xf>
    <xf numFmtId="0" fontId="16" fillId="3" borderId="14" xfId="0" applyFont="1" applyFill="1" applyBorder="1" applyAlignment="1">
      <alignment horizontal="center" vertical="top" wrapText="1"/>
    </xf>
    <xf numFmtId="0" fontId="4" fillId="3" borderId="54" xfId="0" applyFont="1" applyFill="1" applyBorder="1" applyAlignment="1">
      <alignment horizontal="right" vertical="center" wrapText="1"/>
    </xf>
    <xf numFmtId="0" fontId="4" fillId="3" borderId="55" xfId="0" applyFont="1" applyFill="1" applyBorder="1" applyAlignment="1">
      <alignment horizontal="right" vertical="center"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10" borderId="12" xfId="0" applyFont="1" applyFill="1" applyBorder="1" applyAlignment="1" applyProtection="1">
      <alignment horizontal="left" vertical="top" wrapText="1"/>
      <protection locked="0"/>
    </xf>
    <xf numFmtId="0" fontId="16" fillId="10" borderId="14" xfId="0" applyFont="1" applyFill="1" applyBorder="1" applyAlignment="1" applyProtection="1">
      <alignment horizontal="left" vertical="top" wrapText="1"/>
      <protection locked="0"/>
    </xf>
    <xf numFmtId="0" fontId="28" fillId="0" borderId="12" xfId="0" applyFont="1" applyBorder="1" applyAlignment="1">
      <alignment horizontal="center"/>
    </xf>
    <xf numFmtId="0" fontId="28" fillId="0" borderId="14" xfId="0" applyFont="1" applyBorder="1" applyAlignment="1">
      <alignment horizontal="center"/>
    </xf>
    <xf numFmtId="0" fontId="4" fillId="11" borderId="49" xfId="0" applyFont="1" applyFill="1" applyBorder="1" applyAlignment="1">
      <alignment horizontal="left"/>
    </xf>
    <xf numFmtId="0" fontId="4" fillId="11" borderId="50" xfId="0" applyFont="1" applyFill="1" applyBorder="1" applyAlignment="1">
      <alignment horizontal="left"/>
    </xf>
    <xf numFmtId="0" fontId="25" fillId="0" borderId="2" xfId="0" applyFont="1" applyBorder="1" applyAlignment="1">
      <alignment horizontal="left" vertical="center" wrapText="1"/>
    </xf>
    <xf numFmtId="0" fontId="4" fillId="2" borderId="36" xfId="0" applyFont="1" applyFill="1" applyBorder="1"/>
    <xf numFmtId="0" fontId="4" fillId="2" borderId="38" xfId="0" applyFont="1" applyFill="1" applyBorder="1"/>
    <xf numFmtId="2" fontId="5" fillId="10" borderId="15" xfId="0" applyNumberFormat="1" applyFont="1" applyFill="1" applyBorder="1" applyAlignment="1" applyProtection="1">
      <alignment horizontal="center"/>
      <protection locked="0"/>
    </xf>
  </cellXfs>
  <cellStyles count="4">
    <cellStyle name="Currency" xfId="1" builtinId="4"/>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D9DAD9"/>
      <color rgb="FFC5D9F1"/>
      <color rgb="FFFFFFCC"/>
      <color rgb="FFD9D9D9"/>
      <color rgb="FFC5D98D"/>
      <color rgb="FFF9FEB4"/>
      <color rgb="FFC4D79B"/>
      <color rgb="FFC4D7C3"/>
      <color rgb="FFFFFF6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2:M42"/>
  <sheetViews>
    <sheetView showGridLines="0" tabSelected="1" workbookViewId="0">
      <selection activeCell="L46" sqref="L46"/>
    </sheetView>
  </sheetViews>
  <sheetFormatPr defaultColWidth="9.140625" defaultRowHeight="14.25" x14ac:dyDescent="0.2"/>
  <cols>
    <col min="1" max="2" width="9.140625" style="33"/>
    <col min="3" max="3" width="3" style="33" customWidth="1"/>
    <col min="4" max="4" width="9.140625" style="33" customWidth="1"/>
    <col min="5" max="5" width="5.28515625" style="33" customWidth="1"/>
    <col min="6" max="6" width="4.42578125" style="33" customWidth="1"/>
    <col min="7" max="7" width="29.7109375" style="33" customWidth="1"/>
    <col min="8" max="8" width="6.85546875" style="33" customWidth="1"/>
    <col min="9" max="11" width="9.140625" style="33"/>
    <col min="12" max="12" width="32.85546875" style="33" customWidth="1"/>
    <col min="13" max="16384" width="9.140625" style="33"/>
  </cols>
  <sheetData>
    <row r="2" spans="2:13" ht="18" x14ac:dyDescent="0.25">
      <c r="B2" s="253" t="s">
        <v>200</v>
      </c>
      <c r="C2" s="254"/>
      <c r="D2" s="254"/>
      <c r="E2" s="254"/>
      <c r="F2" s="254"/>
      <c r="G2" s="254"/>
      <c r="H2" s="254"/>
      <c r="I2" s="254"/>
      <c r="J2" s="254"/>
      <c r="K2" s="254"/>
      <c r="L2" s="255"/>
      <c r="M2" s="161"/>
    </row>
    <row r="3" spans="2:13" x14ac:dyDescent="0.2">
      <c r="B3" s="205"/>
      <c r="C3" s="160"/>
      <c r="D3" s="160"/>
      <c r="E3" s="160"/>
      <c r="F3" s="160"/>
      <c r="G3" s="160"/>
      <c r="H3" s="160"/>
      <c r="I3" s="160"/>
      <c r="J3" s="160"/>
      <c r="K3" s="160"/>
      <c r="L3" s="206"/>
      <c r="M3" s="160"/>
    </row>
    <row r="4" spans="2:13" x14ac:dyDescent="0.2">
      <c r="B4" s="48"/>
      <c r="L4" s="56"/>
    </row>
    <row r="5" spans="2:13" ht="15" x14ac:dyDescent="0.25">
      <c r="B5" s="207" t="s">
        <v>215</v>
      </c>
      <c r="C5" s="100"/>
      <c r="L5" s="56"/>
    </row>
    <row r="6" spans="2:13" ht="9" customHeight="1" x14ac:dyDescent="0.25">
      <c r="B6" s="207"/>
      <c r="C6" s="100"/>
      <c r="L6" s="56"/>
    </row>
    <row r="7" spans="2:13" x14ac:dyDescent="0.2">
      <c r="B7" s="48"/>
      <c r="C7" s="157"/>
      <c r="D7" s="156" t="s">
        <v>207</v>
      </c>
      <c r="F7" s="159"/>
      <c r="L7" s="56"/>
    </row>
    <row r="8" spans="2:13" x14ac:dyDescent="0.2">
      <c r="B8" s="48"/>
      <c r="L8" s="56"/>
    </row>
    <row r="9" spans="2:13" x14ac:dyDescent="0.2">
      <c r="B9" s="48"/>
      <c r="L9" s="56"/>
    </row>
    <row r="10" spans="2:13" ht="15" x14ac:dyDescent="0.25">
      <c r="B10" s="207" t="s">
        <v>199</v>
      </c>
      <c r="C10" s="100"/>
      <c r="L10" s="56"/>
    </row>
    <row r="11" spans="2:13" ht="9" customHeight="1" x14ac:dyDescent="0.2">
      <c r="B11" s="48"/>
      <c r="L11" s="56"/>
    </row>
    <row r="12" spans="2:13" x14ac:dyDescent="0.2">
      <c r="B12" s="48"/>
      <c r="C12" s="157"/>
      <c r="D12" s="156" t="s">
        <v>214</v>
      </c>
      <c r="L12" s="56"/>
    </row>
    <row r="13" spans="2:13" ht="9.9499999999999993" customHeight="1" x14ac:dyDescent="0.2">
      <c r="B13" s="48"/>
      <c r="D13" s="156"/>
      <c r="L13" s="56"/>
    </row>
    <row r="14" spans="2:13" x14ac:dyDescent="0.2">
      <c r="B14" s="48"/>
      <c r="C14" s="157"/>
      <c r="D14" s="156" t="s">
        <v>198</v>
      </c>
      <c r="H14" s="158"/>
      <c r="L14" s="56"/>
    </row>
    <row r="15" spans="2:13" ht="9.9499999999999993" customHeight="1" x14ac:dyDescent="0.2">
      <c r="B15" s="48"/>
      <c r="D15" s="156"/>
      <c r="L15" s="56"/>
    </row>
    <row r="16" spans="2:13" x14ac:dyDescent="0.2">
      <c r="B16" s="48"/>
      <c r="C16" s="157"/>
      <c r="D16" s="156" t="s">
        <v>213</v>
      </c>
      <c r="L16" s="56"/>
    </row>
    <row r="17" spans="2:12" ht="9.9499999999999993" customHeight="1" x14ac:dyDescent="0.2">
      <c r="B17" s="48"/>
      <c r="D17" s="156"/>
      <c r="L17" s="56"/>
    </row>
    <row r="18" spans="2:12" x14ac:dyDescent="0.2">
      <c r="B18" s="48"/>
      <c r="C18" s="157"/>
      <c r="D18" s="156" t="s">
        <v>197</v>
      </c>
      <c r="L18" s="56"/>
    </row>
    <row r="19" spans="2:12" x14ac:dyDescent="0.2">
      <c r="B19" s="48"/>
      <c r="D19" s="156"/>
      <c r="E19" s="33" t="s">
        <v>229</v>
      </c>
      <c r="L19" s="56"/>
    </row>
    <row r="20" spans="2:12" x14ac:dyDescent="0.2">
      <c r="B20" s="48"/>
      <c r="D20" s="156"/>
      <c r="L20" s="56"/>
    </row>
    <row r="21" spans="2:12" ht="9.9499999999999993" customHeight="1" x14ac:dyDescent="0.2">
      <c r="B21" s="48"/>
      <c r="D21" s="156"/>
      <c r="L21" s="56"/>
    </row>
    <row r="22" spans="2:12" x14ac:dyDescent="0.2">
      <c r="B22" s="48"/>
      <c r="C22" s="157"/>
      <c r="D22" s="156" t="s">
        <v>196</v>
      </c>
      <c r="L22" s="56"/>
    </row>
    <row r="23" spans="2:12" x14ac:dyDescent="0.2">
      <c r="B23" s="48"/>
      <c r="E23" s="33" t="s">
        <v>206</v>
      </c>
      <c r="L23" s="56"/>
    </row>
    <row r="24" spans="2:12" x14ac:dyDescent="0.2">
      <c r="B24" s="48"/>
      <c r="L24" s="56"/>
    </row>
    <row r="25" spans="2:12" x14ac:dyDescent="0.2">
      <c r="B25" s="49"/>
      <c r="C25" s="47"/>
      <c r="D25" s="47"/>
      <c r="E25" s="47"/>
      <c r="F25" s="47"/>
      <c r="G25" s="47"/>
      <c r="H25" s="47"/>
      <c r="I25" s="47"/>
      <c r="J25" s="47"/>
      <c r="K25" s="47"/>
      <c r="L25" s="57"/>
    </row>
    <row r="26" spans="2:12" ht="15.75" x14ac:dyDescent="0.25">
      <c r="B26" s="256" t="s">
        <v>204</v>
      </c>
      <c r="C26" s="257"/>
      <c r="D26" s="257"/>
      <c r="E26" s="257"/>
      <c r="F26" s="257"/>
      <c r="G26" s="257"/>
      <c r="H26" s="257"/>
      <c r="I26" s="257"/>
      <c r="J26" s="257"/>
      <c r="K26" s="257"/>
      <c r="L26" s="258"/>
    </row>
    <row r="27" spans="2:12" ht="15" customHeight="1" x14ac:dyDescent="0.2">
      <c r="B27" s="58" t="s">
        <v>74</v>
      </c>
      <c r="C27" s="259" t="s">
        <v>46</v>
      </c>
      <c r="D27" s="260"/>
      <c r="E27" s="261" t="s">
        <v>11</v>
      </c>
      <c r="F27" s="261"/>
      <c r="G27" s="261"/>
      <c r="H27" s="261"/>
      <c r="I27" s="262" t="s">
        <v>208</v>
      </c>
      <c r="J27" s="261"/>
      <c r="K27" s="261"/>
      <c r="L27" s="263"/>
    </row>
    <row r="28" spans="2:12" x14ac:dyDescent="0.2">
      <c r="B28" s="194">
        <v>1</v>
      </c>
      <c r="C28" s="195"/>
      <c r="D28" s="196"/>
      <c r="E28" s="197"/>
      <c r="F28" s="197"/>
      <c r="G28" s="197"/>
      <c r="H28" s="197"/>
      <c r="I28" s="198"/>
      <c r="J28" s="199"/>
      <c r="K28" s="199"/>
      <c r="L28" s="200"/>
    </row>
    <row r="29" spans="2:12" ht="142.5" customHeight="1" x14ac:dyDescent="0.2">
      <c r="B29" s="264"/>
      <c r="C29" s="265" t="s">
        <v>47</v>
      </c>
      <c r="D29" s="266"/>
      <c r="E29" s="267" t="s">
        <v>9</v>
      </c>
      <c r="F29" s="267"/>
      <c r="G29" s="267"/>
      <c r="H29" s="202"/>
      <c r="I29" s="302" t="s">
        <v>228</v>
      </c>
      <c r="J29" s="303"/>
      <c r="K29" s="303"/>
      <c r="L29" s="304"/>
    </row>
    <row r="30" spans="2:12" ht="105" customHeight="1" x14ac:dyDescent="0.2">
      <c r="B30" s="264"/>
      <c r="C30" s="268" t="s">
        <v>48</v>
      </c>
      <c r="D30" s="269"/>
      <c r="E30" s="270" t="s">
        <v>7</v>
      </c>
      <c r="F30" s="270"/>
      <c r="G30" s="270"/>
      <c r="H30" s="203"/>
      <c r="I30" s="286" t="s">
        <v>223</v>
      </c>
      <c r="J30" s="287"/>
      <c r="K30" s="287"/>
      <c r="L30" s="288"/>
    </row>
    <row r="31" spans="2:12" s="201" customFormat="1" ht="20.100000000000001" customHeight="1" x14ac:dyDescent="0.25">
      <c r="B31" s="264"/>
      <c r="C31" s="289" t="s">
        <v>49</v>
      </c>
      <c r="D31" s="290"/>
      <c r="E31" s="291" t="s">
        <v>92</v>
      </c>
      <c r="F31" s="291"/>
      <c r="G31" s="291"/>
      <c r="H31" s="204"/>
      <c r="I31" s="292" t="s">
        <v>209</v>
      </c>
      <c r="J31" s="291"/>
      <c r="K31" s="291"/>
      <c r="L31" s="293"/>
    </row>
    <row r="32" spans="2:12" s="201" customFormat="1" ht="107.25" customHeight="1" x14ac:dyDescent="0.25">
      <c r="B32" s="264"/>
      <c r="C32" s="294" t="s">
        <v>50</v>
      </c>
      <c r="D32" s="295"/>
      <c r="E32" s="296" t="s">
        <v>59</v>
      </c>
      <c r="F32" s="296"/>
      <c r="G32" s="296"/>
      <c r="H32" s="297"/>
      <c r="I32" s="286" t="s">
        <v>222</v>
      </c>
      <c r="J32" s="287"/>
      <c r="K32" s="287"/>
      <c r="L32" s="288"/>
    </row>
    <row r="33" spans="2:12" s="201" customFormat="1" ht="121.5" customHeight="1" x14ac:dyDescent="0.25">
      <c r="B33" s="264"/>
      <c r="C33" s="271" t="s">
        <v>51</v>
      </c>
      <c r="D33" s="272"/>
      <c r="E33" s="273" t="s">
        <v>13</v>
      </c>
      <c r="F33" s="273"/>
      <c r="G33" s="273"/>
      <c r="H33" s="274"/>
      <c r="I33" s="283" t="s">
        <v>224</v>
      </c>
      <c r="J33" s="284"/>
      <c r="K33" s="284"/>
      <c r="L33" s="285"/>
    </row>
    <row r="34" spans="2:12" s="201" customFormat="1" ht="20.100000000000001" customHeight="1" x14ac:dyDescent="0.25">
      <c r="B34" s="264"/>
      <c r="C34" s="294" t="s">
        <v>52</v>
      </c>
      <c r="D34" s="295"/>
      <c r="E34" s="277" t="s">
        <v>69</v>
      </c>
      <c r="F34" s="277"/>
      <c r="G34" s="277"/>
      <c r="H34" s="278"/>
      <c r="I34" s="309" t="s">
        <v>216</v>
      </c>
      <c r="J34" s="310"/>
      <c r="K34" s="310"/>
      <c r="L34" s="311"/>
    </row>
    <row r="35" spans="2:12" ht="29.25" customHeight="1" x14ac:dyDescent="0.2">
      <c r="B35" s="264"/>
      <c r="C35" s="279" t="s">
        <v>53</v>
      </c>
      <c r="D35" s="280"/>
      <c r="E35" s="281" t="s">
        <v>210</v>
      </c>
      <c r="F35" s="281"/>
      <c r="G35" s="281"/>
      <c r="H35" s="282"/>
      <c r="I35" s="283" t="s">
        <v>225</v>
      </c>
      <c r="J35" s="284"/>
      <c r="K35" s="284"/>
      <c r="L35" s="285"/>
    </row>
    <row r="36" spans="2:12" s="201" customFormat="1" ht="67.5" customHeight="1" x14ac:dyDescent="0.25">
      <c r="B36" s="264"/>
      <c r="C36" s="275" t="s">
        <v>54</v>
      </c>
      <c r="D36" s="276"/>
      <c r="E36" s="277" t="s">
        <v>211</v>
      </c>
      <c r="F36" s="277"/>
      <c r="G36" s="277"/>
      <c r="H36" s="278"/>
      <c r="I36" s="309" t="s">
        <v>226</v>
      </c>
      <c r="J36" s="310"/>
      <c r="K36" s="310"/>
      <c r="L36" s="311"/>
    </row>
    <row r="37" spans="2:12" ht="20.100000000000001" customHeight="1" x14ac:dyDescent="0.2">
      <c r="B37" s="264"/>
      <c r="C37" s="312" t="s">
        <v>55</v>
      </c>
      <c r="D37" s="313"/>
      <c r="E37" s="314" t="s">
        <v>3</v>
      </c>
      <c r="F37" s="314"/>
      <c r="G37" s="314"/>
      <c r="H37" s="315"/>
      <c r="I37" s="283" t="s">
        <v>216</v>
      </c>
      <c r="J37" s="284"/>
      <c r="K37" s="284"/>
      <c r="L37" s="285"/>
    </row>
    <row r="38" spans="2:12" s="201" customFormat="1" ht="20.100000000000001" customHeight="1" x14ac:dyDescent="0.25">
      <c r="B38" s="264"/>
      <c r="C38" s="275" t="s">
        <v>56</v>
      </c>
      <c r="D38" s="276"/>
      <c r="E38" s="277" t="s">
        <v>8</v>
      </c>
      <c r="F38" s="277"/>
      <c r="G38" s="277"/>
      <c r="H38" s="278"/>
      <c r="I38" s="316" t="s">
        <v>209</v>
      </c>
      <c r="J38" s="277"/>
      <c r="K38" s="277"/>
      <c r="L38" s="278"/>
    </row>
    <row r="39" spans="2:12" ht="20.100000000000001" customHeight="1" x14ac:dyDescent="0.2">
      <c r="B39" s="264"/>
      <c r="C39" s="271" t="s">
        <v>57</v>
      </c>
      <c r="D39" s="272"/>
      <c r="E39" s="273" t="s">
        <v>15</v>
      </c>
      <c r="F39" s="273"/>
      <c r="G39" s="273"/>
      <c r="H39" s="274"/>
      <c r="I39" s="283" t="s">
        <v>216</v>
      </c>
      <c r="J39" s="284"/>
      <c r="K39" s="284"/>
      <c r="L39" s="285"/>
    </row>
    <row r="40" spans="2:12" ht="81.75" customHeight="1" x14ac:dyDescent="0.2">
      <c r="B40" s="264"/>
      <c r="C40" s="305" t="s">
        <v>58</v>
      </c>
      <c r="D40" s="306"/>
      <c r="E40" s="307" t="s">
        <v>212</v>
      </c>
      <c r="F40" s="307"/>
      <c r="G40" s="307"/>
      <c r="H40" s="308"/>
      <c r="I40" s="309" t="s">
        <v>227</v>
      </c>
      <c r="J40" s="310"/>
      <c r="K40" s="310"/>
      <c r="L40" s="311"/>
    </row>
    <row r="41" spans="2:12" s="201" customFormat="1" ht="20.100000000000001" customHeight="1" x14ac:dyDescent="0.25">
      <c r="B41" s="241"/>
      <c r="C41" s="271" t="s">
        <v>143</v>
      </c>
      <c r="D41" s="272"/>
      <c r="E41" s="273" t="s">
        <v>105</v>
      </c>
      <c r="F41" s="273"/>
      <c r="G41" s="273"/>
      <c r="H41" s="274"/>
      <c r="I41" s="301" t="s">
        <v>216</v>
      </c>
      <c r="J41" s="273"/>
      <c r="K41" s="273"/>
      <c r="L41" s="274"/>
    </row>
    <row r="42" spans="2:12" s="201" customFormat="1" ht="53.25" customHeight="1" x14ac:dyDescent="0.25">
      <c r="B42" s="242"/>
      <c r="C42" s="298"/>
      <c r="D42" s="298"/>
      <c r="E42" s="299"/>
      <c r="F42" s="299"/>
      <c r="G42" s="299"/>
      <c r="H42" s="299"/>
      <c r="I42" s="300"/>
      <c r="J42" s="300"/>
      <c r="K42" s="300"/>
      <c r="L42" s="300"/>
    </row>
  </sheetData>
  <sheetProtection algorithmName="SHA-512" hashValue="34hAQeJrsgeeplWKC5zfTzvouoVsek+kUShjT3yMddmXf1Oh7b7aJEve2tU5W3LT2PYQbDPeaHrkaaixtuiYyw==" saltValue="Cue439Vs99BGe6h1AKQgHQ==" spinCount="100000" sheet="1" objects="1" scenarios="1"/>
  <mergeCells count="48">
    <mergeCell ref="I29:L29"/>
    <mergeCell ref="I39:L39"/>
    <mergeCell ref="C40:D40"/>
    <mergeCell ref="E40:H40"/>
    <mergeCell ref="I40:L40"/>
    <mergeCell ref="I36:L36"/>
    <mergeCell ref="C37:D37"/>
    <mergeCell ref="E37:H37"/>
    <mergeCell ref="I37:L37"/>
    <mergeCell ref="C38:D38"/>
    <mergeCell ref="E38:H38"/>
    <mergeCell ref="I38:L38"/>
    <mergeCell ref="I33:L33"/>
    <mergeCell ref="C34:D34"/>
    <mergeCell ref="E34:H34"/>
    <mergeCell ref="I34:L34"/>
    <mergeCell ref="C42:D42"/>
    <mergeCell ref="E42:H42"/>
    <mergeCell ref="I42:L42"/>
    <mergeCell ref="C41:D41"/>
    <mergeCell ref="E41:H41"/>
    <mergeCell ref="I41:L41"/>
    <mergeCell ref="I35:L35"/>
    <mergeCell ref="I30:L30"/>
    <mergeCell ref="C31:D31"/>
    <mergeCell ref="E31:G31"/>
    <mergeCell ref="I31:L31"/>
    <mergeCell ref="C32:D32"/>
    <mergeCell ref="E32:H32"/>
    <mergeCell ref="I32:L32"/>
    <mergeCell ref="B29:B40"/>
    <mergeCell ref="C29:D29"/>
    <mergeCell ref="E29:G29"/>
    <mergeCell ref="C30:D30"/>
    <mergeCell ref="E30:G30"/>
    <mergeCell ref="C33:D33"/>
    <mergeCell ref="E33:H33"/>
    <mergeCell ref="C36:D36"/>
    <mergeCell ref="E36:H36"/>
    <mergeCell ref="C39:D39"/>
    <mergeCell ref="E39:H39"/>
    <mergeCell ref="C35:D35"/>
    <mergeCell ref="E35:H35"/>
    <mergeCell ref="B2:L2"/>
    <mergeCell ref="B26:L26"/>
    <mergeCell ref="C27:D27"/>
    <mergeCell ref="E27:H27"/>
    <mergeCell ref="I27:L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2"/>
  <sheetViews>
    <sheetView showGridLines="0" zoomScale="80" zoomScaleNormal="80" workbookViewId="0">
      <selection activeCell="N36" sqref="N36"/>
    </sheetView>
  </sheetViews>
  <sheetFormatPr defaultColWidth="9.140625" defaultRowHeight="14.25" x14ac:dyDescent="0.2"/>
  <cols>
    <col min="1" max="1" width="8.7109375" style="33" customWidth="1"/>
    <col min="2" max="2" width="11.28515625" style="33" bestFit="1" customWidth="1"/>
    <col min="3" max="11" width="8.7109375" style="33" customWidth="1"/>
    <col min="12" max="12" width="9.140625" style="33"/>
    <col min="13" max="13" width="24.85546875" style="33" customWidth="1"/>
    <col min="14" max="16384" width="9.140625" style="33"/>
  </cols>
  <sheetData>
    <row r="2" spans="1:13" ht="18" x14ac:dyDescent="0.25">
      <c r="A2" s="321" t="s">
        <v>202</v>
      </c>
      <c r="B2" s="322"/>
      <c r="C2" s="322"/>
      <c r="D2" s="322"/>
      <c r="E2" s="322"/>
      <c r="F2" s="322"/>
      <c r="G2" s="322"/>
      <c r="H2" s="322"/>
      <c r="I2" s="322"/>
      <c r="J2" s="322"/>
      <c r="K2" s="323"/>
    </row>
    <row r="3" spans="1:13" x14ac:dyDescent="0.2">
      <c r="A3" s="45"/>
      <c r="B3" s="46"/>
      <c r="C3" s="46"/>
      <c r="D3" s="46"/>
      <c r="E3" s="46"/>
      <c r="F3" s="186"/>
      <c r="G3" s="187" t="s">
        <v>87</v>
      </c>
      <c r="H3" s="329" t="s">
        <v>78</v>
      </c>
      <c r="I3" s="329"/>
      <c r="J3" s="329"/>
      <c r="K3" s="330"/>
    </row>
    <row r="4" spans="1:13" x14ac:dyDescent="0.2">
      <c r="A4" s="36"/>
      <c r="B4" s="37"/>
      <c r="C4" s="37"/>
      <c r="D4" s="37"/>
      <c r="E4" s="37"/>
      <c r="F4" s="188"/>
      <c r="G4" s="189" t="s">
        <v>88</v>
      </c>
      <c r="H4" s="327" t="s">
        <v>79</v>
      </c>
      <c r="I4" s="327"/>
      <c r="J4" s="327"/>
      <c r="K4" s="328"/>
    </row>
    <row r="5" spans="1:13" x14ac:dyDescent="0.2">
      <c r="A5" s="36"/>
      <c r="B5" s="37"/>
      <c r="C5" s="37"/>
      <c r="D5" s="37"/>
      <c r="E5" s="37"/>
      <c r="F5" s="37"/>
      <c r="G5" s="38"/>
      <c r="H5" s="39"/>
      <c r="I5" s="39"/>
      <c r="J5" s="39"/>
      <c r="K5" s="40"/>
    </row>
    <row r="6" spans="1:13" ht="18" x14ac:dyDescent="0.25">
      <c r="A6" s="331" t="s">
        <v>205</v>
      </c>
      <c r="B6" s="332"/>
      <c r="C6" s="332"/>
      <c r="D6" s="332"/>
      <c r="E6" s="332"/>
      <c r="F6" s="332"/>
      <c r="G6" s="332"/>
      <c r="H6" s="332"/>
      <c r="I6" s="332"/>
      <c r="J6" s="332"/>
      <c r="K6" s="333"/>
    </row>
    <row r="7" spans="1:13" ht="7.5" customHeight="1" x14ac:dyDescent="0.25">
      <c r="A7" s="183"/>
      <c r="B7" s="184"/>
      <c r="C7" s="184"/>
      <c r="D7" s="184"/>
      <c r="E7" s="184"/>
      <c r="F7" s="184"/>
      <c r="G7" s="184"/>
      <c r="H7" s="184"/>
      <c r="I7" s="184"/>
      <c r="J7" s="184"/>
      <c r="K7" s="185"/>
    </row>
    <row r="8" spans="1:13" ht="15.75" x14ac:dyDescent="0.25">
      <c r="A8" s="334">
        <f ca="1">TODAY()</f>
        <v>45716</v>
      </c>
      <c r="B8" s="335"/>
      <c r="C8" s="335"/>
      <c r="D8" s="335"/>
      <c r="E8" s="335"/>
      <c r="F8" s="335"/>
      <c r="G8" s="335"/>
      <c r="H8" s="335"/>
      <c r="I8" s="335"/>
      <c r="J8" s="335"/>
      <c r="K8" s="336"/>
    </row>
    <row r="9" spans="1:13" x14ac:dyDescent="0.2">
      <c r="A9" s="49"/>
      <c r="K9" s="57"/>
    </row>
    <row r="10" spans="1:13" ht="14.25" customHeight="1" x14ac:dyDescent="0.25">
      <c r="A10" s="324" t="s">
        <v>203</v>
      </c>
      <c r="B10" s="325"/>
      <c r="C10" s="325"/>
      <c r="D10" s="325"/>
      <c r="E10" s="325"/>
      <c r="F10" s="325"/>
      <c r="G10" s="325"/>
      <c r="H10" s="325"/>
      <c r="I10" s="325"/>
      <c r="J10" s="325"/>
      <c r="K10" s="326"/>
    </row>
    <row r="11" spans="1:13" x14ac:dyDescent="0.2">
      <c r="A11" s="48"/>
      <c r="F11" s="337" t="s">
        <v>164</v>
      </c>
      <c r="G11" s="337"/>
      <c r="H11" s="337" t="s">
        <v>165</v>
      </c>
      <c r="I11" s="337"/>
      <c r="J11" s="337" t="s">
        <v>166</v>
      </c>
      <c r="K11" s="337"/>
    </row>
    <row r="12" spans="1:13" x14ac:dyDescent="0.2">
      <c r="A12" s="317" t="s">
        <v>167</v>
      </c>
      <c r="B12" s="317"/>
      <c r="C12" s="317"/>
      <c r="D12" s="317"/>
      <c r="F12" s="318">
        <v>0</v>
      </c>
      <c r="G12" s="318"/>
      <c r="H12" s="319">
        <f ca="1">'Ex C - Proj Estimate'!H58:I58</f>
        <v>0</v>
      </c>
      <c r="I12" s="319"/>
      <c r="J12" s="320">
        <f t="shared" ref="J12:J19" ca="1" si="0">F12+H12</f>
        <v>0</v>
      </c>
      <c r="K12" s="320"/>
    </row>
    <row r="13" spans="1:13" x14ac:dyDescent="0.2">
      <c r="A13" s="317" t="s">
        <v>168</v>
      </c>
      <c r="B13" s="317"/>
      <c r="C13" s="317"/>
      <c r="D13" s="317"/>
      <c r="F13" s="318">
        <v>0</v>
      </c>
      <c r="G13" s="318"/>
      <c r="H13" s="319">
        <f ca="1">'Ex C - Proj Estimate'!H53:I53</f>
        <v>0</v>
      </c>
      <c r="I13" s="319"/>
      <c r="J13" s="319">
        <f t="shared" ca="1" si="0"/>
        <v>0</v>
      </c>
      <c r="K13" s="319"/>
      <c r="M13" s="158" t="s">
        <v>231</v>
      </c>
    </row>
    <row r="14" spans="1:13" x14ac:dyDescent="0.2">
      <c r="A14" s="317" t="s">
        <v>169</v>
      </c>
      <c r="B14" s="317"/>
      <c r="C14" s="317"/>
      <c r="D14" s="317"/>
      <c r="F14" s="318">
        <v>0</v>
      </c>
      <c r="G14" s="318"/>
      <c r="H14" s="319">
        <f>'Ex F - Staffing Plan Const.'!DK46</f>
        <v>0</v>
      </c>
      <c r="I14" s="319"/>
      <c r="J14" s="319">
        <f t="shared" si="0"/>
        <v>0</v>
      </c>
      <c r="K14" s="319"/>
      <c r="M14" s="245" t="s">
        <v>232</v>
      </c>
    </row>
    <row r="15" spans="1:13" x14ac:dyDescent="0.2">
      <c r="A15" s="317" t="s">
        <v>170</v>
      </c>
      <c r="B15" s="317"/>
      <c r="C15" s="317"/>
      <c r="D15" s="317"/>
      <c r="F15" s="318">
        <v>0</v>
      </c>
      <c r="G15" s="318"/>
      <c r="H15" s="319">
        <f>'Ex M - General Cond'!E32</f>
        <v>0</v>
      </c>
      <c r="I15" s="319"/>
      <c r="J15" s="319">
        <f t="shared" si="0"/>
        <v>0</v>
      </c>
      <c r="K15" s="319"/>
    </row>
    <row r="16" spans="1:13" x14ac:dyDescent="0.2">
      <c r="A16" s="317" t="s">
        <v>171</v>
      </c>
      <c r="B16" s="317"/>
      <c r="C16" s="317"/>
      <c r="D16" s="317"/>
      <c r="F16" s="318">
        <v>0</v>
      </c>
      <c r="G16" s="318"/>
      <c r="H16" s="319">
        <f ca="1">'Ex C - Proj Estimate'!H46</f>
        <v>0</v>
      </c>
      <c r="I16" s="319"/>
      <c r="J16" s="319">
        <f t="shared" ca="1" si="0"/>
        <v>0</v>
      </c>
      <c r="K16" s="319"/>
    </row>
    <row r="17" spans="1:11" x14ac:dyDescent="0.2">
      <c r="A17" s="317" t="s">
        <v>172</v>
      </c>
      <c r="B17" s="317"/>
      <c r="C17" s="317"/>
      <c r="D17" s="317"/>
      <c r="F17" s="318">
        <v>0</v>
      </c>
      <c r="G17" s="318"/>
      <c r="H17" s="319">
        <f ca="1">'Ex C - Proj Estimate'!I46</f>
        <v>0</v>
      </c>
      <c r="I17" s="319"/>
      <c r="J17" s="319">
        <f t="shared" ca="1" si="0"/>
        <v>0</v>
      </c>
      <c r="K17" s="319"/>
    </row>
    <row r="18" spans="1:11" x14ac:dyDescent="0.2">
      <c r="A18" s="317" t="s">
        <v>185</v>
      </c>
      <c r="B18" s="317"/>
      <c r="C18" s="317"/>
      <c r="D18" s="317"/>
      <c r="F18" s="318">
        <v>0</v>
      </c>
      <c r="G18" s="318"/>
      <c r="H18" s="319">
        <f ca="1">'Ex C - Proj Estimate'!H55:I55</f>
        <v>0</v>
      </c>
      <c r="I18" s="319"/>
      <c r="J18" s="319">
        <f t="shared" ca="1" si="0"/>
        <v>0</v>
      </c>
      <c r="K18" s="319"/>
    </row>
    <row r="19" spans="1:11" x14ac:dyDescent="0.2">
      <c r="A19" s="317" t="s">
        <v>184</v>
      </c>
      <c r="B19" s="317"/>
      <c r="C19" s="317"/>
      <c r="D19" s="317"/>
      <c r="F19" s="318">
        <v>0</v>
      </c>
      <c r="G19" s="318"/>
      <c r="H19" s="319">
        <f ca="1">'Ex C - Proj Estimate'!H56:I56</f>
        <v>0</v>
      </c>
      <c r="I19" s="319"/>
      <c r="J19" s="319">
        <f t="shared" ca="1" si="0"/>
        <v>0</v>
      </c>
      <c r="K19" s="319"/>
    </row>
    <row r="20" spans="1:11" ht="3.75" customHeight="1" x14ac:dyDescent="0.2">
      <c r="A20" s="48"/>
      <c r="K20" s="56"/>
    </row>
    <row r="21" spans="1:11" x14ac:dyDescent="0.2">
      <c r="A21" s="48"/>
      <c r="F21" s="338">
        <v>0.25</v>
      </c>
      <c r="G21" s="339"/>
      <c r="H21" s="338">
        <v>0.5</v>
      </c>
      <c r="I21" s="339"/>
      <c r="J21" s="338">
        <v>0.75</v>
      </c>
      <c r="K21" s="339"/>
    </row>
    <row r="22" spans="1:11" x14ac:dyDescent="0.2">
      <c r="A22" s="317" t="s">
        <v>173</v>
      </c>
      <c r="B22" s="317"/>
      <c r="C22" s="317"/>
      <c r="D22" s="317"/>
      <c r="F22" s="340" t="s">
        <v>174</v>
      </c>
      <c r="G22" s="340"/>
      <c r="H22" s="340" t="s">
        <v>174</v>
      </c>
      <c r="I22" s="340"/>
      <c r="J22" s="340" t="s">
        <v>174</v>
      </c>
      <c r="K22" s="340"/>
    </row>
    <row r="23" spans="1:11" ht="3.75" customHeight="1" x14ac:dyDescent="0.2">
      <c r="A23" s="48"/>
      <c r="K23" s="56"/>
    </row>
    <row r="24" spans="1:11" ht="14.25" customHeight="1" x14ac:dyDescent="0.2">
      <c r="A24" s="341" t="s">
        <v>183</v>
      </c>
      <c r="B24" s="342"/>
      <c r="C24" s="342"/>
      <c r="D24" s="343"/>
      <c r="E24" s="338" t="s">
        <v>175</v>
      </c>
      <c r="F24" s="338"/>
      <c r="G24" s="338"/>
      <c r="H24" s="338" t="s">
        <v>176</v>
      </c>
      <c r="I24" s="339"/>
      <c r="J24" s="338" t="s">
        <v>177</v>
      </c>
      <c r="K24" s="339"/>
    </row>
    <row r="25" spans="1:11" x14ac:dyDescent="0.2">
      <c r="A25" s="344"/>
      <c r="B25" s="345"/>
      <c r="C25" s="345"/>
      <c r="D25" s="346"/>
      <c r="E25" s="350" t="s">
        <v>178</v>
      </c>
      <c r="F25" s="350"/>
      <c r="G25" s="350"/>
      <c r="H25" s="488" t="s">
        <v>179</v>
      </c>
      <c r="I25" s="488"/>
      <c r="J25" s="351" t="s">
        <v>174</v>
      </c>
      <c r="K25" s="340"/>
    </row>
    <row r="26" spans="1:11" x14ac:dyDescent="0.2">
      <c r="A26" s="344"/>
      <c r="B26" s="345"/>
      <c r="C26" s="345"/>
      <c r="D26" s="346"/>
      <c r="E26" s="350" t="s">
        <v>180</v>
      </c>
      <c r="F26" s="350"/>
      <c r="G26" s="350"/>
      <c r="H26" s="488" t="s">
        <v>179</v>
      </c>
      <c r="I26" s="488"/>
      <c r="J26" s="351" t="s">
        <v>174</v>
      </c>
      <c r="K26" s="340"/>
    </row>
    <row r="27" spans="1:11" x14ac:dyDescent="0.2">
      <c r="A27" s="344"/>
      <c r="B27" s="345"/>
      <c r="C27" s="345"/>
      <c r="D27" s="346"/>
      <c r="E27" s="350" t="s">
        <v>181</v>
      </c>
      <c r="F27" s="350"/>
      <c r="G27" s="350"/>
      <c r="H27" s="488" t="s">
        <v>179</v>
      </c>
      <c r="I27" s="488"/>
      <c r="J27" s="351" t="s">
        <v>174</v>
      </c>
      <c r="K27" s="340"/>
    </row>
    <row r="28" spans="1:11" x14ac:dyDescent="0.2">
      <c r="A28" s="347"/>
      <c r="B28" s="348"/>
      <c r="C28" s="348"/>
      <c r="D28" s="349"/>
      <c r="E28" s="352" t="s">
        <v>182</v>
      </c>
      <c r="F28" s="352"/>
      <c r="G28" s="352"/>
      <c r="H28" s="488" t="s">
        <v>179</v>
      </c>
      <c r="I28" s="488"/>
      <c r="J28" s="340" t="s">
        <v>174</v>
      </c>
      <c r="K28" s="340"/>
    </row>
    <row r="29" spans="1:11" x14ac:dyDescent="0.2">
      <c r="A29" s="96"/>
      <c r="B29" s="107"/>
      <c r="C29" s="107"/>
      <c r="D29" s="107"/>
      <c r="E29" s="107"/>
      <c r="F29" s="107"/>
      <c r="G29" s="107"/>
      <c r="H29" s="107"/>
      <c r="I29" s="107"/>
      <c r="J29" s="107"/>
      <c r="K29" s="104"/>
    </row>
    <row r="30" spans="1:11" x14ac:dyDescent="0.2">
      <c r="A30" s="49"/>
      <c r="B30" s="47"/>
      <c r="C30" s="47"/>
      <c r="D30" s="47"/>
      <c r="E30" s="47"/>
      <c r="F30" s="47"/>
      <c r="G30" s="47"/>
      <c r="H30" s="47"/>
      <c r="I30" s="47"/>
      <c r="J30" s="47"/>
      <c r="K30" s="57"/>
    </row>
    <row r="32" spans="1:11" ht="15" customHeight="1" x14ac:dyDescent="0.2"/>
  </sheetData>
  <sheetProtection algorithmName="SHA-512" hashValue="/8gL8rIcBTIolazM7rTk/8gzpE5hQPlZE0lp99lBMOLyNjNOkQ5so7m6IUDMKyAVGh3SiOtPTemmug0/yTnPsg==" saltValue="ZFx4AvGhlVjOdn3DZT6G6w==" spinCount="100000" sheet="1" objects="1" scenarios="1"/>
  <mergeCells count="64">
    <mergeCell ref="A24:D28"/>
    <mergeCell ref="E24:G24"/>
    <mergeCell ref="H24:I24"/>
    <mergeCell ref="J24:K24"/>
    <mergeCell ref="E25:G25"/>
    <mergeCell ref="H25:I25"/>
    <mergeCell ref="J25:K25"/>
    <mergeCell ref="E26:G26"/>
    <mergeCell ref="H26:I26"/>
    <mergeCell ref="J26:K26"/>
    <mergeCell ref="E27:G27"/>
    <mergeCell ref="H27:I27"/>
    <mergeCell ref="J27:K27"/>
    <mergeCell ref="E28:G28"/>
    <mergeCell ref="H28:I28"/>
    <mergeCell ref="J28:K28"/>
    <mergeCell ref="F21:G21"/>
    <mergeCell ref="H21:I21"/>
    <mergeCell ref="J21:K21"/>
    <mergeCell ref="A22:D22"/>
    <mergeCell ref="F22:G22"/>
    <mergeCell ref="H22:I22"/>
    <mergeCell ref="J22:K22"/>
    <mergeCell ref="A19:D19"/>
    <mergeCell ref="F19:G19"/>
    <mergeCell ref="H19:I19"/>
    <mergeCell ref="J19:K19"/>
    <mergeCell ref="A17:D17"/>
    <mergeCell ref="F17:G17"/>
    <mergeCell ref="H17:I17"/>
    <mergeCell ref="J17:K17"/>
    <mergeCell ref="A18:D18"/>
    <mergeCell ref="F18:G18"/>
    <mergeCell ref="H18:I18"/>
    <mergeCell ref="J18:K18"/>
    <mergeCell ref="H15:I15"/>
    <mergeCell ref="J15:K15"/>
    <mergeCell ref="A16:D16"/>
    <mergeCell ref="F16:G16"/>
    <mergeCell ref="H16:I16"/>
    <mergeCell ref="J16:K16"/>
    <mergeCell ref="A15:D15"/>
    <mergeCell ref="F15:G15"/>
    <mergeCell ref="A12:D12"/>
    <mergeCell ref="F12:G12"/>
    <mergeCell ref="H12:I12"/>
    <mergeCell ref="J12:K12"/>
    <mergeCell ref="A2:K2"/>
    <mergeCell ref="A10:K10"/>
    <mergeCell ref="H4:K4"/>
    <mergeCell ref="H3:K3"/>
    <mergeCell ref="A6:K6"/>
    <mergeCell ref="A8:K8"/>
    <mergeCell ref="F11:G11"/>
    <mergeCell ref="H11:I11"/>
    <mergeCell ref="J11:K11"/>
    <mergeCell ref="A13:D13"/>
    <mergeCell ref="F13:G13"/>
    <mergeCell ref="H13:I13"/>
    <mergeCell ref="J13:K13"/>
    <mergeCell ref="A14:D14"/>
    <mergeCell ref="F14:G14"/>
    <mergeCell ref="H14:I14"/>
    <mergeCell ref="J14:K14"/>
  </mergeCells>
  <printOptions horizontalCentered="1"/>
  <pageMargins left="0.25" right="0.25" top="0.75" bottom="0.75" header="0.3" footer="0.3"/>
  <pageSetup orientation="portrait" r:id="rId1"/>
  <headerFooter>
    <oddFooter>&amp;C0120_CMR_GMP_Exhibits_v092016</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
  <sheetViews>
    <sheetView showGridLines="0" zoomScale="90" zoomScaleNormal="90" workbookViewId="0">
      <selection activeCell="F2" sqref="F2:I2"/>
    </sheetView>
  </sheetViews>
  <sheetFormatPr defaultColWidth="9.140625" defaultRowHeight="14.25" x14ac:dyDescent="0.2"/>
  <cols>
    <col min="1" max="1" width="10.85546875" style="33" bestFit="1" customWidth="1"/>
    <col min="2" max="2" width="8.42578125" style="33" customWidth="1"/>
    <col min="3" max="3" width="8.28515625" style="33" bestFit="1" customWidth="1"/>
    <col min="4" max="4" width="19.140625" style="33" customWidth="1"/>
    <col min="5" max="6" width="18.42578125" style="33" bestFit="1" customWidth="1"/>
    <col min="7" max="9" width="18.42578125" style="33" customWidth="1"/>
    <col min="10" max="10" width="9.140625" style="33"/>
    <col min="11" max="11" width="22.5703125" style="33" customWidth="1"/>
    <col min="12" max="12" width="14" style="33" bestFit="1" customWidth="1"/>
    <col min="13" max="16384" width="9.140625" style="33"/>
  </cols>
  <sheetData>
    <row r="1" spans="1:11" ht="15" customHeight="1" x14ac:dyDescent="0.25">
      <c r="A1" s="45"/>
      <c r="B1" s="46"/>
      <c r="C1" s="46"/>
      <c r="D1" s="46"/>
      <c r="E1" s="353" t="str">
        <f>Summary!$H$3</f>
        <v>OSU Construction Project</v>
      </c>
      <c r="F1" s="353"/>
      <c r="G1" s="353"/>
      <c r="H1" s="353"/>
      <c r="I1" s="354"/>
    </row>
    <row r="2" spans="1:11" ht="15.75" x14ac:dyDescent="0.25">
      <c r="A2" s="36"/>
      <c r="B2" s="37"/>
      <c r="C2" s="37"/>
      <c r="D2" s="37"/>
      <c r="E2" s="37"/>
      <c r="F2" s="396" t="str">
        <f>Summary!$H$4</f>
        <v>OSU-123456</v>
      </c>
      <c r="G2" s="396"/>
      <c r="H2" s="396"/>
      <c r="I2" s="397"/>
    </row>
    <row r="3" spans="1:11" ht="15" x14ac:dyDescent="0.25">
      <c r="A3" s="414" t="str">
        <f>Summary!A6:K6</f>
        <v>GMP #</v>
      </c>
      <c r="B3" s="415"/>
      <c r="C3" s="415"/>
      <c r="D3" s="415"/>
      <c r="E3" s="415"/>
      <c r="F3" s="415"/>
      <c r="G3" s="415"/>
      <c r="H3" s="415"/>
      <c r="I3" s="416"/>
    </row>
    <row r="4" spans="1:11" ht="15.75" x14ac:dyDescent="0.25">
      <c r="A4" s="398" t="s">
        <v>190</v>
      </c>
      <c r="B4" s="399"/>
      <c r="C4" s="399"/>
      <c r="D4" s="399"/>
      <c r="E4" s="399"/>
      <c r="F4" s="399"/>
      <c r="G4" s="399"/>
      <c r="H4" s="399"/>
      <c r="I4" s="400"/>
    </row>
    <row r="5" spans="1:11" ht="15.75" x14ac:dyDescent="0.25">
      <c r="A5" s="398" t="s">
        <v>93</v>
      </c>
      <c r="B5" s="399"/>
      <c r="C5" s="399"/>
      <c r="D5" s="399"/>
      <c r="E5" s="399"/>
      <c r="F5" s="399"/>
      <c r="G5" s="399"/>
      <c r="H5" s="399"/>
      <c r="I5" s="400"/>
    </row>
    <row r="6" spans="1:11" ht="15.75" x14ac:dyDescent="0.25">
      <c r="A6" s="401">
        <f ca="1">+Summary!A8:J8</f>
        <v>45716</v>
      </c>
      <c r="B6" s="402"/>
      <c r="C6" s="402"/>
      <c r="D6" s="402"/>
      <c r="E6" s="402"/>
      <c r="F6" s="402"/>
      <c r="G6" s="402"/>
      <c r="H6" s="402"/>
      <c r="I6" s="403"/>
    </row>
    <row r="7" spans="1:11" ht="15.75" x14ac:dyDescent="0.25">
      <c r="A7" s="77"/>
      <c r="B7" s="78"/>
      <c r="C7" s="78"/>
      <c r="D7" s="78"/>
      <c r="E7" s="78"/>
      <c r="F7" s="78"/>
      <c r="G7" s="78"/>
      <c r="H7" s="78"/>
      <c r="I7" s="79"/>
    </row>
    <row r="8" spans="1:11" ht="14.25" customHeight="1" x14ac:dyDescent="0.2">
      <c r="A8" s="406" t="s">
        <v>111</v>
      </c>
      <c r="B8" s="407"/>
      <c r="C8" s="407"/>
      <c r="D8" s="407"/>
      <c r="E8" s="407"/>
      <c r="F8" s="407"/>
      <c r="G8" s="407"/>
      <c r="H8" s="407"/>
      <c r="I8" s="408"/>
    </row>
    <row r="9" spans="1:11" x14ac:dyDescent="0.2">
      <c r="A9" s="409"/>
      <c r="B9" s="410"/>
      <c r="C9" s="410"/>
      <c r="D9" s="410"/>
      <c r="E9" s="410"/>
      <c r="F9" s="410"/>
      <c r="G9" s="410"/>
      <c r="H9" s="410"/>
      <c r="I9" s="411"/>
    </row>
    <row r="11" spans="1:11" ht="15" customHeight="1" x14ac:dyDescent="0.2">
      <c r="A11" s="357" t="s">
        <v>64</v>
      </c>
      <c r="B11" s="358"/>
      <c r="C11" s="358"/>
      <c r="D11" s="358"/>
      <c r="E11" s="358"/>
      <c r="F11" s="358"/>
      <c r="G11" s="358"/>
      <c r="H11" s="384" t="s">
        <v>0</v>
      </c>
      <c r="I11" s="386"/>
    </row>
    <row r="12" spans="1:11" ht="15.75" customHeight="1" x14ac:dyDescent="0.2">
      <c r="A12" s="359"/>
      <c r="B12" s="360"/>
      <c r="C12" s="360"/>
      <c r="D12" s="360"/>
      <c r="E12" s="360"/>
      <c r="F12" s="360"/>
      <c r="G12" s="360"/>
      <c r="H12" s="387"/>
      <c r="I12" s="389"/>
    </row>
    <row r="13" spans="1:11" x14ac:dyDescent="0.2">
      <c r="A13" s="404" t="s">
        <v>68</v>
      </c>
      <c r="B13" s="384"/>
      <c r="C13" s="385"/>
      <c r="D13" s="386"/>
      <c r="E13" s="369" t="s">
        <v>45</v>
      </c>
      <c r="F13" s="412" t="s">
        <v>66</v>
      </c>
      <c r="G13" s="384" t="s">
        <v>113</v>
      </c>
      <c r="H13" s="369" t="s">
        <v>67</v>
      </c>
      <c r="I13" s="369" t="s">
        <v>60</v>
      </c>
    </row>
    <row r="14" spans="1:11" x14ac:dyDescent="0.2">
      <c r="A14" s="405"/>
      <c r="B14" s="387"/>
      <c r="C14" s="388"/>
      <c r="D14" s="389"/>
      <c r="E14" s="370"/>
      <c r="F14" s="413"/>
      <c r="G14" s="387"/>
      <c r="H14" s="370"/>
      <c r="I14" s="370"/>
    </row>
    <row r="15" spans="1:11" x14ac:dyDescent="0.2">
      <c r="A15" s="96"/>
      <c r="B15" s="361"/>
      <c r="C15" s="362"/>
      <c r="D15" s="362"/>
      <c r="E15" s="362"/>
      <c r="F15" s="362"/>
      <c r="G15" s="362"/>
      <c r="H15" s="97"/>
      <c r="I15" s="97"/>
    </row>
    <row r="16" spans="1:11" ht="15.95" customHeight="1" x14ac:dyDescent="0.25">
      <c r="A16" s="99">
        <v>2</v>
      </c>
      <c r="B16" s="373" t="s">
        <v>61</v>
      </c>
      <c r="C16" s="374"/>
      <c r="D16" s="374"/>
      <c r="E16" s="213"/>
      <c r="F16" s="213"/>
      <c r="G16" s="227">
        <f>F16-E16</f>
        <v>0</v>
      </c>
      <c r="H16" s="213"/>
      <c r="I16" s="213"/>
      <c r="K16" s="158" t="s">
        <v>231</v>
      </c>
    </row>
    <row r="17" spans="1:11" ht="15.95" customHeight="1" x14ac:dyDescent="0.25">
      <c r="A17" s="99">
        <v>3</v>
      </c>
      <c r="B17" s="373" t="s">
        <v>1</v>
      </c>
      <c r="C17" s="374"/>
      <c r="D17" s="374"/>
      <c r="E17" s="213"/>
      <c r="F17" s="213"/>
      <c r="G17" s="227">
        <f t="shared" ref="G17:G38" si="0">F17-E17</f>
        <v>0</v>
      </c>
      <c r="H17" s="213"/>
      <c r="I17" s="213"/>
      <c r="K17" s="245" t="s">
        <v>232</v>
      </c>
    </row>
    <row r="18" spans="1:11" ht="15.95" customHeight="1" x14ac:dyDescent="0.25">
      <c r="A18" s="99">
        <v>4</v>
      </c>
      <c r="B18" s="373" t="s">
        <v>2</v>
      </c>
      <c r="C18" s="374"/>
      <c r="D18" s="374"/>
      <c r="E18" s="213"/>
      <c r="F18" s="213"/>
      <c r="G18" s="227">
        <f t="shared" si="0"/>
        <v>0</v>
      </c>
      <c r="H18" s="213"/>
      <c r="I18" s="213"/>
    </row>
    <row r="19" spans="1:11" ht="15.95" customHeight="1" x14ac:dyDescent="0.25">
      <c r="A19" s="99">
        <v>5</v>
      </c>
      <c r="B19" s="373" t="s">
        <v>121</v>
      </c>
      <c r="C19" s="374"/>
      <c r="D19" s="374"/>
      <c r="E19" s="213"/>
      <c r="F19" s="213"/>
      <c r="G19" s="227">
        <f t="shared" si="0"/>
        <v>0</v>
      </c>
      <c r="H19" s="213"/>
      <c r="I19" s="213"/>
    </row>
    <row r="20" spans="1:11" ht="15.95" customHeight="1" x14ac:dyDescent="0.25">
      <c r="A20" s="99">
        <v>6</v>
      </c>
      <c r="B20" s="373" t="s">
        <v>122</v>
      </c>
      <c r="C20" s="374"/>
      <c r="D20" s="374"/>
      <c r="E20" s="213"/>
      <c r="F20" s="213"/>
      <c r="G20" s="227">
        <f t="shared" si="0"/>
        <v>0</v>
      </c>
      <c r="H20" s="213"/>
      <c r="I20" s="213"/>
    </row>
    <row r="21" spans="1:11" ht="15.95" customHeight="1" x14ac:dyDescent="0.25">
      <c r="A21" s="99">
        <v>7</v>
      </c>
      <c r="B21" s="373" t="s">
        <v>123</v>
      </c>
      <c r="C21" s="374"/>
      <c r="D21" s="374"/>
      <c r="E21" s="213"/>
      <c r="F21" s="213"/>
      <c r="G21" s="227">
        <f t="shared" si="0"/>
        <v>0</v>
      </c>
      <c r="H21" s="213"/>
      <c r="I21" s="213"/>
    </row>
    <row r="22" spans="1:11" ht="15.95" customHeight="1" x14ac:dyDescent="0.25">
      <c r="A22" s="99">
        <v>8</v>
      </c>
      <c r="B22" s="373" t="s">
        <v>124</v>
      </c>
      <c r="C22" s="374"/>
      <c r="D22" s="374"/>
      <c r="E22" s="213"/>
      <c r="F22" s="213"/>
      <c r="G22" s="227">
        <f t="shared" si="0"/>
        <v>0</v>
      </c>
      <c r="H22" s="213"/>
      <c r="I22" s="213"/>
    </row>
    <row r="23" spans="1:11" ht="15.95" customHeight="1" x14ac:dyDescent="0.25">
      <c r="A23" s="99">
        <v>9</v>
      </c>
      <c r="B23" s="373" t="s">
        <v>125</v>
      </c>
      <c r="C23" s="374"/>
      <c r="D23" s="374"/>
      <c r="E23" s="213"/>
      <c r="F23" s="213"/>
      <c r="G23" s="227">
        <f t="shared" si="0"/>
        <v>0</v>
      </c>
      <c r="H23" s="213"/>
      <c r="I23" s="213"/>
    </row>
    <row r="24" spans="1:11" ht="15.95" customHeight="1" x14ac:dyDescent="0.25">
      <c r="A24" s="99">
        <v>10</v>
      </c>
      <c r="B24" s="373" t="s">
        <v>126</v>
      </c>
      <c r="C24" s="374"/>
      <c r="D24" s="374"/>
      <c r="E24" s="213"/>
      <c r="F24" s="213"/>
      <c r="G24" s="227">
        <f t="shared" si="0"/>
        <v>0</v>
      </c>
      <c r="H24" s="213"/>
      <c r="I24" s="213"/>
    </row>
    <row r="25" spans="1:11" ht="15.95" customHeight="1" x14ac:dyDescent="0.25">
      <c r="A25" s="99">
        <v>11</v>
      </c>
      <c r="B25" s="373" t="s">
        <v>127</v>
      </c>
      <c r="C25" s="374"/>
      <c r="D25" s="374"/>
      <c r="E25" s="213"/>
      <c r="F25" s="213"/>
      <c r="G25" s="227">
        <f t="shared" si="0"/>
        <v>0</v>
      </c>
      <c r="H25" s="213"/>
      <c r="I25" s="213"/>
    </row>
    <row r="26" spans="1:11" ht="15.95" customHeight="1" x14ac:dyDescent="0.25">
      <c r="A26" s="99">
        <v>12</v>
      </c>
      <c r="B26" s="373" t="s">
        <v>128</v>
      </c>
      <c r="C26" s="374"/>
      <c r="D26" s="374"/>
      <c r="E26" s="213"/>
      <c r="F26" s="213"/>
      <c r="G26" s="227">
        <f t="shared" si="0"/>
        <v>0</v>
      </c>
      <c r="H26" s="213"/>
      <c r="I26" s="213"/>
    </row>
    <row r="27" spans="1:11" ht="15.95" customHeight="1" x14ac:dyDescent="0.25">
      <c r="A27" s="99">
        <v>13</v>
      </c>
      <c r="B27" s="373" t="s">
        <v>129</v>
      </c>
      <c r="C27" s="374"/>
      <c r="D27" s="374"/>
      <c r="E27" s="213"/>
      <c r="F27" s="213"/>
      <c r="G27" s="227">
        <f t="shared" si="0"/>
        <v>0</v>
      </c>
      <c r="H27" s="213"/>
      <c r="I27" s="213"/>
    </row>
    <row r="28" spans="1:11" ht="15.95" customHeight="1" x14ac:dyDescent="0.25">
      <c r="A28" s="99">
        <v>14</v>
      </c>
      <c r="B28" s="373" t="s">
        <v>130</v>
      </c>
      <c r="C28" s="374"/>
      <c r="D28" s="374"/>
      <c r="E28" s="213"/>
      <c r="F28" s="213"/>
      <c r="G28" s="227">
        <f t="shared" si="0"/>
        <v>0</v>
      </c>
      <c r="H28" s="213"/>
      <c r="I28" s="213"/>
    </row>
    <row r="29" spans="1:11" ht="15.95" customHeight="1" x14ac:dyDescent="0.25">
      <c r="A29" s="99">
        <v>21</v>
      </c>
      <c r="B29" s="373" t="s">
        <v>131</v>
      </c>
      <c r="C29" s="374"/>
      <c r="D29" s="374"/>
      <c r="E29" s="213"/>
      <c r="F29" s="213"/>
      <c r="G29" s="227">
        <f t="shared" si="0"/>
        <v>0</v>
      </c>
      <c r="H29" s="213"/>
      <c r="I29" s="213"/>
    </row>
    <row r="30" spans="1:11" ht="15.95" customHeight="1" x14ac:dyDescent="0.25">
      <c r="A30" s="99">
        <v>22</v>
      </c>
      <c r="B30" s="373" t="s">
        <v>4</v>
      </c>
      <c r="C30" s="374"/>
      <c r="D30" s="374"/>
      <c r="E30" s="213"/>
      <c r="F30" s="213"/>
      <c r="G30" s="227">
        <f t="shared" si="0"/>
        <v>0</v>
      </c>
      <c r="H30" s="213"/>
      <c r="I30" s="213"/>
    </row>
    <row r="31" spans="1:11" ht="15.95" customHeight="1" x14ac:dyDescent="0.25">
      <c r="A31" s="99">
        <v>23</v>
      </c>
      <c r="B31" s="373" t="s">
        <v>132</v>
      </c>
      <c r="C31" s="374"/>
      <c r="D31" s="374"/>
      <c r="E31" s="213"/>
      <c r="F31" s="213"/>
      <c r="G31" s="227">
        <f t="shared" si="0"/>
        <v>0</v>
      </c>
      <c r="H31" s="213"/>
      <c r="I31" s="213"/>
    </row>
    <row r="32" spans="1:11" ht="15.95" customHeight="1" x14ac:dyDescent="0.25">
      <c r="A32" s="99">
        <v>25</v>
      </c>
      <c r="B32" s="373" t="s">
        <v>133</v>
      </c>
      <c r="C32" s="374"/>
      <c r="D32" s="374"/>
      <c r="E32" s="213"/>
      <c r="F32" s="213"/>
      <c r="G32" s="227">
        <f t="shared" si="0"/>
        <v>0</v>
      </c>
      <c r="H32" s="213"/>
      <c r="I32" s="213"/>
    </row>
    <row r="33" spans="1:9" ht="15.95" customHeight="1" x14ac:dyDescent="0.25">
      <c r="A33" s="99">
        <v>26</v>
      </c>
      <c r="B33" s="373" t="s">
        <v>134</v>
      </c>
      <c r="C33" s="374"/>
      <c r="D33" s="374"/>
      <c r="E33" s="213"/>
      <c r="F33" s="213"/>
      <c r="G33" s="227">
        <f t="shared" si="0"/>
        <v>0</v>
      </c>
      <c r="H33" s="213"/>
      <c r="I33" s="213"/>
    </row>
    <row r="34" spans="1:9" ht="15.95" customHeight="1" x14ac:dyDescent="0.25">
      <c r="A34" s="99">
        <v>27</v>
      </c>
      <c r="B34" s="373" t="s">
        <v>135</v>
      </c>
      <c r="C34" s="374"/>
      <c r="D34" s="374"/>
      <c r="E34" s="213"/>
      <c r="F34" s="213"/>
      <c r="G34" s="227">
        <f t="shared" si="0"/>
        <v>0</v>
      </c>
      <c r="H34" s="213"/>
      <c r="I34" s="213"/>
    </row>
    <row r="35" spans="1:9" ht="15.95" customHeight="1" x14ac:dyDescent="0.25">
      <c r="A35" s="99">
        <v>28</v>
      </c>
      <c r="B35" s="373" t="s">
        <v>136</v>
      </c>
      <c r="C35" s="374"/>
      <c r="D35" s="374"/>
      <c r="E35" s="213"/>
      <c r="F35" s="213"/>
      <c r="G35" s="227">
        <f t="shared" si="0"/>
        <v>0</v>
      </c>
      <c r="H35" s="213"/>
      <c r="I35" s="213"/>
    </row>
    <row r="36" spans="1:9" ht="15.95" customHeight="1" x14ac:dyDescent="0.25">
      <c r="A36" s="99">
        <v>31</v>
      </c>
      <c r="B36" s="373" t="s">
        <v>137</v>
      </c>
      <c r="C36" s="374"/>
      <c r="D36" s="374"/>
      <c r="E36" s="213"/>
      <c r="F36" s="213"/>
      <c r="G36" s="227">
        <f t="shared" si="0"/>
        <v>0</v>
      </c>
      <c r="H36" s="213"/>
      <c r="I36" s="213"/>
    </row>
    <row r="37" spans="1:9" ht="15.95" customHeight="1" x14ac:dyDescent="0.25">
      <c r="A37" s="99">
        <v>32</v>
      </c>
      <c r="B37" s="373" t="s">
        <v>138</v>
      </c>
      <c r="C37" s="374"/>
      <c r="D37" s="374"/>
      <c r="E37" s="213"/>
      <c r="F37" s="213"/>
      <c r="G37" s="227">
        <f t="shared" si="0"/>
        <v>0</v>
      </c>
      <c r="H37" s="213"/>
      <c r="I37" s="213"/>
    </row>
    <row r="38" spans="1:9" ht="15.95" customHeight="1" x14ac:dyDescent="0.25">
      <c r="A38" s="99">
        <v>33</v>
      </c>
      <c r="B38" s="373" t="s">
        <v>139</v>
      </c>
      <c r="C38" s="374"/>
      <c r="D38" s="374"/>
      <c r="E38" s="213"/>
      <c r="F38" s="213"/>
      <c r="G38" s="227">
        <f t="shared" si="0"/>
        <v>0</v>
      </c>
      <c r="H38" s="213"/>
      <c r="I38" s="213"/>
    </row>
    <row r="39" spans="1:9" ht="15.95" customHeight="1" x14ac:dyDescent="0.25">
      <c r="A39" s="99">
        <v>48</v>
      </c>
      <c r="B39" s="373" t="s">
        <v>140</v>
      </c>
      <c r="C39" s="374"/>
      <c r="D39" s="374"/>
      <c r="E39" s="213"/>
      <c r="F39" s="213"/>
      <c r="G39" s="227">
        <f>F39-E39</f>
        <v>0</v>
      </c>
      <c r="H39" s="213"/>
      <c r="I39" s="213"/>
    </row>
    <row r="40" spans="1:9" ht="15.95" customHeight="1" x14ac:dyDescent="0.25">
      <c r="A40" s="99"/>
      <c r="B40" s="373"/>
      <c r="C40" s="374"/>
      <c r="D40" s="374"/>
      <c r="E40" s="213"/>
      <c r="F40" s="213"/>
      <c r="G40" s="227">
        <f>F40-E40</f>
        <v>0</v>
      </c>
      <c r="H40" s="213"/>
      <c r="I40" s="213"/>
    </row>
    <row r="41" spans="1:9" ht="15.95" customHeight="1" x14ac:dyDescent="0.25">
      <c r="A41" s="98"/>
      <c r="B41" s="417"/>
      <c r="C41" s="418"/>
      <c r="D41" s="418"/>
      <c r="E41" s="213"/>
      <c r="F41" s="213"/>
      <c r="G41" s="228">
        <f>F41-E41</f>
        <v>0</v>
      </c>
      <c r="H41" s="213"/>
      <c r="I41" s="213"/>
    </row>
    <row r="42" spans="1:9" ht="15.95" customHeight="1" x14ac:dyDescent="0.25">
      <c r="A42" s="113"/>
      <c r="B42" s="115" t="s">
        <v>186</v>
      </c>
      <c r="C42" s="107"/>
      <c r="D42" s="107"/>
      <c r="E42" s="221">
        <f>'Ex I - Allowances'!H36</f>
        <v>0</v>
      </c>
      <c r="F42" s="107"/>
      <c r="G42" s="107"/>
      <c r="H42" s="223">
        <f>'Ex I - Allowances'!K36</f>
        <v>0</v>
      </c>
      <c r="I42" s="225">
        <f>'Ex I - Allowances'!N36</f>
        <v>0</v>
      </c>
    </row>
    <row r="43" spans="1:9" ht="8.25" customHeight="1" x14ac:dyDescent="0.25">
      <c r="A43" s="99"/>
      <c r="B43" s="116"/>
      <c r="C43" s="117"/>
      <c r="D43" s="117"/>
      <c r="E43" s="208"/>
      <c r="F43" s="100"/>
      <c r="G43" s="100"/>
      <c r="H43" s="124"/>
      <c r="I43" s="125"/>
    </row>
    <row r="44" spans="1:9" ht="15.95" customHeight="1" x14ac:dyDescent="0.25">
      <c r="A44" s="48"/>
      <c r="B44" s="118" t="s">
        <v>187</v>
      </c>
      <c r="C44" s="117"/>
      <c r="D44" s="117"/>
      <c r="E44" s="222">
        <f ca="1">SUMIF('Ex K - Alternates'!N11:O39,"A",'Ex K - Alternates'!G11:G39)</f>
        <v>0</v>
      </c>
      <c r="H44" s="224">
        <f ca="1">SUMIF('Ex K - Alternates'!N11:O39,"A",'Ex K - Alternates'!H11:H39)</f>
        <v>0</v>
      </c>
      <c r="I44" s="226">
        <f ca="1">SUMIF('Ex K - Alternates'!N11:O39,"A",'Ex K - Alternates'!I11:I39)</f>
        <v>0</v>
      </c>
    </row>
    <row r="45" spans="1:9" ht="8.25" customHeight="1" x14ac:dyDescent="0.25">
      <c r="A45" s="119"/>
      <c r="B45" s="120"/>
      <c r="C45" s="121"/>
      <c r="D45" s="121"/>
      <c r="E45" s="209"/>
      <c r="F45" s="122"/>
      <c r="G45" s="122"/>
      <c r="H45" s="126"/>
      <c r="I45" s="127"/>
    </row>
    <row r="46" spans="1:9" ht="15" x14ac:dyDescent="0.25">
      <c r="A46" s="365" t="s">
        <v>142</v>
      </c>
      <c r="B46" s="366"/>
      <c r="C46" s="366"/>
      <c r="D46" s="367"/>
      <c r="E46" s="210">
        <f ca="1">SUM(E16:E41,E42,E44)</f>
        <v>0</v>
      </c>
      <c r="F46" s="211">
        <f>SUM(F16:F41)</f>
        <v>0</v>
      </c>
      <c r="G46" s="210">
        <f>SUM(G16:G41)</f>
        <v>0</v>
      </c>
      <c r="H46" s="212">
        <f ca="1">SUM(H16:H41,H42,H44)</f>
        <v>0</v>
      </c>
      <c r="I46" s="212">
        <f ca="1">SUM(I16:I41,I42,I44)</f>
        <v>0</v>
      </c>
    </row>
    <row r="47" spans="1:9" x14ac:dyDescent="0.2">
      <c r="A47" s="101"/>
      <c r="B47" s="102"/>
      <c r="C47" s="102"/>
      <c r="D47" s="102"/>
      <c r="E47" s="102"/>
      <c r="F47" s="102"/>
      <c r="G47" s="102"/>
      <c r="H47" s="102"/>
      <c r="I47" s="103"/>
    </row>
    <row r="48" spans="1:9" ht="15" x14ac:dyDescent="0.25">
      <c r="A48" s="363"/>
      <c r="B48" s="364"/>
      <c r="C48" s="364"/>
      <c r="D48" s="364"/>
      <c r="E48" s="364"/>
      <c r="F48" s="364"/>
      <c r="G48" s="364"/>
      <c r="H48" s="102"/>
      <c r="I48" s="104"/>
    </row>
    <row r="49" spans="1:13" x14ac:dyDescent="0.2">
      <c r="A49" s="48"/>
      <c r="B49" s="375" t="s">
        <v>5</v>
      </c>
      <c r="C49" s="375"/>
      <c r="D49" s="375"/>
      <c r="E49" s="375"/>
      <c r="F49" s="375"/>
      <c r="G49" s="375"/>
      <c r="H49" s="361" t="s">
        <v>6</v>
      </c>
      <c r="I49" s="371"/>
    </row>
    <row r="50" spans="1:13" x14ac:dyDescent="0.2">
      <c r="A50" s="48"/>
      <c r="B50" s="236">
        <f ca="1">IF(SUM(H46:I46)=0,0,H50/SUM(H46:I46))</f>
        <v>0</v>
      </c>
      <c r="C50" s="48" t="s">
        <v>63</v>
      </c>
      <c r="D50" s="368" t="s">
        <v>201</v>
      </c>
      <c r="E50" s="368"/>
      <c r="F50" s="368"/>
      <c r="G50" s="368"/>
      <c r="H50" s="372">
        <f>'Ex M - General Cond'!E32</f>
        <v>0</v>
      </c>
      <c r="I50" s="372"/>
    </row>
    <row r="51" spans="1:13" x14ac:dyDescent="0.2">
      <c r="A51" s="48"/>
      <c r="B51" s="375" t="s">
        <v>44</v>
      </c>
      <c r="C51" s="375"/>
      <c r="D51" s="375"/>
      <c r="E51" s="375"/>
      <c r="F51" s="375"/>
      <c r="G51" s="375"/>
      <c r="H51" s="372">
        <f>+'Ex F - Staffing Plan Const.'!DK46</f>
        <v>0</v>
      </c>
      <c r="I51" s="372"/>
    </row>
    <row r="52" spans="1:13" x14ac:dyDescent="0.2">
      <c r="A52" s="49"/>
      <c r="B52" s="383"/>
      <c r="C52" s="383"/>
      <c r="D52" s="383"/>
      <c r="E52" s="383"/>
      <c r="F52" s="383"/>
      <c r="G52" s="383"/>
      <c r="H52" s="390"/>
      <c r="I52" s="391"/>
    </row>
    <row r="53" spans="1:13" ht="15" x14ac:dyDescent="0.25">
      <c r="A53" s="379" t="s">
        <v>65</v>
      </c>
      <c r="B53" s="380"/>
      <c r="C53" s="380"/>
      <c r="D53" s="380"/>
      <c r="E53" s="380"/>
      <c r="F53" s="380"/>
      <c r="G53" s="381"/>
      <c r="H53" s="394">
        <f ca="1">(SUM(H46:I46)+SUM(H50:I50)+H51)</f>
        <v>0</v>
      </c>
      <c r="I53" s="395"/>
    </row>
    <row r="54" spans="1:13" ht="14.1" customHeight="1" x14ac:dyDescent="0.2">
      <c r="A54" s="96"/>
      <c r="B54" s="105"/>
      <c r="C54" s="105"/>
      <c r="D54" s="105"/>
      <c r="E54" s="105"/>
      <c r="F54" s="105"/>
      <c r="G54" s="105"/>
      <c r="H54" s="390"/>
      <c r="I54" s="391"/>
    </row>
    <row r="55" spans="1:13" x14ac:dyDescent="0.2">
      <c r="A55" s="48"/>
      <c r="B55" s="214">
        <v>0</v>
      </c>
      <c r="C55" s="48" t="s">
        <v>63</v>
      </c>
      <c r="D55" s="375" t="s">
        <v>10</v>
      </c>
      <c r="E55" s="375"/>
      <c r="F55" s="375"/>
      <c r="G55" s="382"/>
      <c r="H55" s="392">
        <f ca="1">(H53*B55)</f>
        <v>0</v>
      </c>
      <c r="I55" s="393"/>
    </row>
    <row r="56" spans="1:13" x14ac:dyDescent="0.2">
      <c r="A56" s="48"/>
      <c r="B56" s="214">
        <v>0</v>
      </c>
      <c r="C56" s="48" t="s">
        <v>63</v>
      </c>
      <c r="D56" s="375" t="s">
        <v>12</v>
      </c>
      <c r="E56" s="375"/>
      <c r="F56" s="375"/>
      <c r="G56" s="382"/>
      <c r="H56" s="392">
        <f ca="1">((H53+H55)*B56)</f>
        <v>0</v>
      </c>
      <c r="I56" s="393"/>
    </row>
    <row r="57" spans="1:13" ht="14.1" customHeight="1" x14ac:dyDescent="0.2">
      <c r="A57" s="48"/>
      <c r="B57" s="80"/>
      <c r="C57" s="80"/>
      <c r="D57" s="80"/>
      <c r="E57" s="80"/>
      <c r="F57" s="80"/>
      <c r="G57" s="80"/>
      <c r="H57" s="390"/>
      <c r="I57" s="391"/>
    </row>
    <row r="58" spans="1:13" ht="15" x14ac:dyDescent="0.25">
      <c r="A58" s="376" t="s">
        <v>62</v>
      </c>
      <c r="B58" s="377"/>
      <c r="C58" s="377"/>
      <c r="D58" s="377"/>
      <c r="E58" s="377"/>
      <c r="F58" s="377"/>
      <c r="G58" s="378"/>
      <c r="H58" s="355">
        <f ca="1">+H53+H55+H56</f>
        <v>0</v>
      </c>
      <c r="I58" s="356"/>
      <c r="L58" s="84"/>
      <c r="M58" s="106"/>
    </row>
    <row r="59" spans="1:13" x14ac:dyDescent="0.2">
      <c r="A59" s="107"/>
      <c r="B59" s="107"/>
      <c r="C59" s="107"/>
      <c r="D59" s="107"/>
      <c r="E59" s="107"/>
      <c r="F59" s="107"/>
      <c r="G59" s="107"/>
    </row>
  </sheetData>
  <sheetProtection algorithmName="SHA-512" hashValue="bO7VNHCeIJuVXsZqQ/ptqdYBhilRWj1zcsz2NUDS8wt3A/Sz+q3z8D250/wItVpUrVyzVakkxxBsZJXzZjnruw==" saltValue="D/Y68pjlKIH4diPUi8ha5w==" spinCount="100000" sheet="1" formatColumns="0" formatRows="0" insertRows="0"/>
  <dataConsolidate/>
  <mergeCells count="63">
    <mergeCell ref="B25:D25"/>
    <mergeCell ref="B32:D32"/>
    <mergeCell ref="B31:D31"/>
    <mergeCell ref="B34:D34"/>
    <mergeCell ref="B35:D35"/>
    <mergeCell ref="B36:D36"/>
    <mergeCell ref="B28:D28"/>
    <mergeCell ref="B26:D26"/>
    <mergeCell ref="B27:D27"/>
    <mergeCell ref="H51:I51"/>
    <mergeCell ref="B41:D41"/>
    <mergeCell ref="B37:D37"/>
    <mergeCell ref="H52:I52"/>
    <mergeCell ref="F2:I2"/>
    <mergeCell ref="A4:I4"/>
    <mergeCell ref="A5:I5"/>
    <mergeCell ref="A6:I6"/>
    <mergeCell ref="A13:A14"/>
    <mergeCell ref="H11:I12"/>
    <mergeCell ref="A8:I9"/>
    <mergeCell ref="I13:I14"/>
    <mergeCell ref="H13:H14"/>
    <mergeCell ref="F13:F14"/>
    <mergeCell ref="G13:G14"/>
    <mergeCell ref="A3:I3"/>
    <mergeCell ref="B24:D24"/>
    <mergeCell ref="B33:D33"/>
    <mergeCell ref="B23:D23"/>
    <mergeCell ref="H57:I57"/>
    <mergeCell ref="H56:I56"/>
    <mergeCell ref="H55:I55"/>
    <mergeCell ref="H54:I54"/>
    <mergeCell ref="H53:I53"/>
    <mergeCell ref="B19:D19"/>
    <mergeCell ref="B13:D14"/>
    <mergeCell ref="B21:D21"/>
    <mergeCell ref="B22:D22"/>
    <mergeCell ref="B16:D16"/>
    <mergeCell ref="B17:D17"/>
    <mergeCell ref="B18:D18"/>
    <mergeCell ref="B20:D20"/>
    <mergeCell ref="A58:G58"/>
    <mergeCell ref="A53:G53"/>
    <mergeCell ref="D56:G56"/>
    <mergeCell ref="D55:G55"/>
    <mergeCell ref="B49:G49"/>
    <mergeCell ref="B52:G52"/>
    <mergeCell ref="E1:I1"/>
    <mergeCell ref="H58:I58"/>
    <mergeCell ref="A11:G12"/>
    <mergeCell ref="B15:G15"/>
    <mergeCell ref="A48:G48"/>
    <mergeCell ref="A46:D46"/>
    <mergeCell ref="D50:G50"/>
    <mergeCell ref="E13:E14"/>
    <mergeCell ref="H49:I49"/>
    <mergeCell ref="H50:I50"/>
    <mergeCell ref="B29:D29"/>
    <mergeCell ref="B30:D30"/>
    <mergeCell ref="B39:D39"/>
    <mergeCell ref="B38:D38"/>
    <mergeCell ref="B51:G51"/>
    <mergeCell ref="B40:D40"/>
  </mergeCells>
  <dataValidations count="5">
    <dataValidation type="custom" allowBlank="1" showInputMessage="1" showErrorMessage="1" errorTitle="Allowance Breakout Does Not Matc" error="Ensure the Allowance tab is complete and the sum of sub and sef-perform allowances match" sqref="H42" xr:uid="{00000000-0002-0000-0200-000000000000}">
      <formula1>H42+I42=E42</formula1>
    </dataValidation>
    <dataValidation type="custom" showInputMessage="1" showErrorMessage="1" errorTitle="Maximum Value Exceeded" error="The Sub-Contracted Value plus the Self-Performed Value cannot exceed the Estimate or the Bid (if applicable)." sqref="H16:H41" xr:uid="{00000000-0002-0000-0200-000001000000}">
      <formula1>IF(ISBLANK(F16),H16+I16&lt;=E16,H16+I16&lt;=F16)</formula1>
    </dataValidation>
    <dataValidation type="custom" allowBlank="1" showInputMessage="1" showErrorMessage="1" errorTitle="Allowance Breakout Does Not Matc" error="Ensure the Allowance tab is complete and the sum of sub and sef-perform allowances match" sqref="I42" xr:uid="{00000000-0002-0000-0200-000002000000}">
      <formula1>I42+J43=F42</formula1>
    </dataValidation>
    <dataValidation type="custom" showInputMessage="1" showErrorMessage="1" errorTitle="Maximum Value Exceeded" error="The Sub-Contracted Value plus the Self-Performed Value cannot exceed the Estimate or the Bid (if applicable)." sqref="I16:I41" xr:uid="{00000000-0002-0000-0200-000003000000}">
      <formula1>IF(ISBLANK(F16),H16+I16&lt;=E16,H16+I16&lt;=F16)</formula1>
    </dataValidation>
    <dataValidation showInputMessage="1" showErrorMessage="1" errorTitle="Maximum Value Exceeded" error="The Sub-Contracted Value plus the Self-Performed Value cannot exceed the Estimate or the Bid (if applicable)." sqref="E16:F41" xr:uid="{00000000-0002-0000-0200-000004000000}"/>
  </dataValidations>
  <pageMargins left="0.25" right="0.25" top="0.75" bottom="0.75" header="0.3" footer="0.3"/>
  <pageSetup scale="73" orientation="portrait" r:id="rId1"/>
  <headerFooter>
    <oddFooter>&amp;C[File] v072016</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8"/>
  <sheetViews>
    <sheetView workbookViewId="0"/>
  </sheetViews>
  <sheetFormatPr defaultRowHeight="15" x14ac:dyDescent="0.25"/>
  <cols>
    <col min="1" max="1" width="24.85546875" bestFit="1" customWidth="1"/>
    <col min="3" max="3" width="18.140625" bestFit="1" customWidth="1"/>
    <col min="6" max="6" width="18.140625" bestFit="1" customWidth="1"/>
    <col min="9" max="9" width="18.140625" bestFit="1" customWidth="1"/>
    <col min="12" max="12" width="18.140625" bestFit="1" customWidth="1"/>
    <col min="15" max="15" width="18.140625" bestFit="1" customWidth="1"/>
    <col min="16" max="16" width="9.5703125" bestFit="1" customWidth="1"/>
    <col min="18" max="18" width="18.140625" bestFit="1" customWidth="1"/>
    <col min="19" max="19" width="9.5703125" bestFit="1" customWidth="1"/>
    <col min="21" max="21" width="18.140625" bestFit="1" customWidth="1"/>
    <col min="22" max="22" width="9.5703125" bestFit="1" customWidth="1"/>
    <col min="24" max="24" width="18.140625" bestFit="1" customWidth="1"/>
    <col min="25" max="25" width="9.5703125" bestFit="1" customWidth="1"/>
    <col min="27" max="27" width="18.140625" bestFit="1" customWidth="1"/>
    <col min="28" max="28" width="9.5703125" bestFit="1" customWidth="1"/>
    <col min="30" max="30" width="18.140625" bestFit="1" customWidth="1"/>
    <col min="31" max="31" width="12.85546875" bestFit="1" customWidth="1"/>
    <col min="32" max="32" width="14.28515625" bestFit="1" customWidth="1"/>
    <col min="33" max="33" width="14.85546875" bestFit="1" customWidth="1"/>
    <col min="34" max="34" width="10.140625" bestFit="1" customWidth="1"/>
  </cols>
  <sheetData>
    <row r="1" spans="1:34" x14ac:dyDescent="0.25">
      <c r="A1" s="80" t="s">
        <v>103</v>
      </c>
      <c r="B1" s="33"/>
      <c r="C1" s="81">
        <f ca="1">SUM('Ex C - Proj Estimate'!H46:I46)</f>
        <v>0</v>
      </c>
      <c r="D1" s="33"/>
      <c r="E1" s="33"/>
      <c r="F1" s="81">
        <f ca="1">C1</f>
        <v>0</v>
      </c>
      <c r="G1" s="33"/>
      <c r="H1" s="33"/>
      <c r="I1" s="81">
        <f ca="1">C1</f>
        <v>0</v>
      </c>
      <c r="J1" s="33"/>
      <c r="K1" s="33"/>
      <c r="L1" s="81">
        <f ca="1">C1</f>
        <v>0</v>
      </c>
      <c r="M1" s="33"/>
      <c r="N1" s="33"/>
      <c r="O1" s="81">
        <f ca="1">C1</f>
        <v>0</v>
      </c>
      <c r="P1" s="33"/>
      <c r="Q1" s="33"/>
      <c r="R1" s="81">
        <f ca="1">C1</f>
        <v>0</v>
      </c>
      <c r="S1" s="33"/>
      <c r="T1" s="33"/>
      <c r="U1" s="81">
        <f ca="1">C1</f>
        <v>0</v>
      </c>
      <c r="V1" s="33"/>
      <c r="W1" s="33"/>
      <c r="X1" s="81">
        <f ca="1">C1</f>
        <v>0</v>
      </c>
      <c r="Y1" s="33"/>
      <c r="Z1" s="33"/>
      <c r="AA1" s="81">
        <f ca="1">C1</f>
        <v>0</v>
      </c>
      <c r="AB1" s="33"/>
      <c r="AC1" s="33"/>
      <c r="AD1" s="81">
        <f ca="1">C1</f>
        <v>0</v>
      </c>
      <c r="AE1" s="33"/>
    </row>
    <row r="2" spans="1:34" s="90" customFormat="1" x14ac:dyDescent="0.25">
      <c r="A2" s="89" t="s">
        <v>104</v>
      </c>
      <c r="B2" s="81"/>
      <c r="C2" s="81">
        <v>0</v>
      </c>
      <c r="D2" s="81"/>
      <c r="E2" s="81"/>
      <c r="F2" s="81">
        <v>0</v>
      </c>
      <c r="G2" s="81"/>
      <c r="H2" s="81"/>
      <c r="I2" s="81">
        <v>0</v>
      </c>
      <c r="J2" s="81"/>
      <c r="K2" s="81"/>
      <c r="L2" s="81">
        <v>0</v>
      </c>
      <c r="M2" s="81"/>
      <c r="N2" s="81"/>
      <c r="O2" s="81">
        <v>0</v>
      </c>
      <c r="P2" s="81"/>
      <c r="Q2" s="81"/>
      <c r="R2" s="81">
        <v>0</v>
      </c>
      <c r="S2" s="81"/>
      <c r="T2" s="81"/>
      <c r="U2" s="81">
        <v>0</v>
      </c>
      <c r="V2" s="81"/>
      <c r="W2" s="81"/>
      <c r="X2" s="81">
        <v>0</v>
      </c>
      <c r="Y2" s="81"/>
      <c r="Z2" s="81"/>
      <c r="AA2" s="81">
        <v>0</v>
      </c>
      <c r="AB2" s="81"/>
      <c r="AC2" s="81"/>
      <c r="AD2" s="81">
        <v>0</v>
      </c>
      <c r="AE2" s="81"/>
    </row>
    <row r="3" spans="1:34" x14ac:dyDescent="0.25">
      <c r="A3" s="82" t="s">
        <v>97</v>
      </c>
      <c r="B3" s="83">
        <f ca="1">'Ex C - Proj Estimate'!B50</f>
        <v>0</v>
      </c>
      <c r="C3" s="81"/>
      <c r="D3" s="33"/>
      <c r="E3" s="83">
        <f ca="1">B3</f>
        <v>0</v>
      </c>
      <c r="F3" s="81" t="e">
        <f ca="1">ROUNDUP(E3*(C1+C11),0)</f>
        <v>#REF!</v>
      </c>
      <c r="G3" s="33"/>
      <c r="H3" s="83">
        <f ca="1">E3</f>
        <v>0</v>
      </c>
      <c r="I3" s="81" t="e">
        <f ca="1">ROUNDUP(H3*(F1+F11),0)</f>
        <v>#REF!</v>
      </c>
      <c r="J3" s="33"/>
      <c r="K3" s="83">
        <f ca="1">H3</f>
        <v>0</v>
      </c>
      <c r="L3" s="81" t="e">
        <f ca="1">ROUNDUP(K3*(I1+I11),0)</f>
        <v>#REF!</v>
      </c>
      <c r="M3" s="33"/>
      <c r="N3" s="83">
        <f ca="1">K3</f>
        <v>0</v>
      </c>
      <c r="O3" s="81" t="e">
        <f ca="1">ROUNDUP(N3*(L1+L11),0)</f>
        <v>#REF!</v>
      </c>
      <c r="P3" s="33"/>
      <c r="Q3" s="83">
        <f ca="1">N3</f>
        <v>0</v>
      </c>
      <c r="R3" s="81" t="e">
        <f ca="1">ROUNDUP(Q3*(O1+O11),0)</f>
        <v>#REF!</v>
      </c>
      <c r="S3" s="33"/>
      <c r="T3" s="83">
        <f ca="1">Q3</f>
        <v>0</v>
      </c>
      <c r="U3" s="81" t="e">
        <f ca="1">ROUNDUP(T3*(R1+R11),0)</f>
        <v>#REF!</v>
      </c>
      <c r="V3" s="33"/>
      <c r="W3" s="83">
        <f ca="1">T3</f>
        <v>0</v>
      </c>
      <c r="X3" s="81" t="e">
        <f ca="1">ROUNDUP(W3*(U1+U11),0)</f>
        <v>#REF!</v>
      </c>
      <c r="Y3" s="33"/>
      <c r="Z3" s="83">
        <f ca="1">W3</f>
        <v>0</v>
      </c>
      <c r="AA3" s="81" t="e">
        <f ca="1">ROUNDUP(Z3*(X1+X11),0)</f>
        <v>#REF!</v>
      </c>
      <c r="AB3" s="33"/>
      <c r="AC3" s="83">
        <f ca="1">Z3</f>
        <v>0</v>
      </c>
      <c r="AD3" s="81" t="e">
        <f ca="1">ROUNDUP(AC3*(AA1+AA11),0)</f>
        <v>#REF!</v>
      </c>
      <c r="AE3" s="33"/>
    </row>
    <row r="4" spans="1:34" x14ac:dyDescent="0.25">
      <c r="A4" s="82" t="s">
        <v>98</v>
      </c>
      <c r="B4" s="83" t="e">
        <f>'Ex C - Proj Estimate'!#REF!</f>
        <v>#REF!</v>
      </c>
      <c r="C4" s="81"/>
      <c r="D4" s="33"/>
      <c r="E4" s="83" t="e">
        <f>B4</f>
        <v>#REF!</v>
      </c>
      <c r="F4" s="81" t="e">
        <f ca="1">ROUNDUP(E4*C14,2)</f>
        <v>#REF!</v>
      </c>
      <c r="G4" s="33"/>
      <c r="H4" s="83" t="e">
        <f>E4</f>
        <v>#REF!</v>
      </c>
      <c r="I4" s="81" t="e">
        <f ca="1">ROUNDUP(H4*F14,2)</f>
        <v>#REF!</v>
      </c>
      <c r="J4" s="33"/>
      <c r="K4" s="83" t="e">
        <f>H4</f>
        <v>#REF!</v>
      </c>
      <c r="L4" s="81" t="e">
        <f ca="1">ROUNDUP(K4*I14,2)</f>
        <v>#REF!</v>
      </c>
      <c r="M4" s="33"/>
      <c r="N4" s="83" t="e">
        <f>K4</f>
        <v>#REF!</v>
      </c>
      <c r="O4" s="81" t="e">
        <f ca="1">ROUNDUP(N4*L14,2)</f>
        <v>#REF!</v>
      </c>
      <c r="P4" s="33"/>
      <c r="Q4" s="83" t="e">
        <f>N4</f>
        <v>#REF!</v>
      </c>
      <c r="R4" s="81" t="e">
        <f ca="1">ROUNDUP(Q4*O14,2)</f>
        <v>#REF!</v>
      </c>
      <c r="S4" s="33"/>
      <c r="T4" s="83" t="e">
        <f>Q4</f>
        <v>#REF!</v>
      </c>
      <c r="U4" s="81" t="e">
        <f ca="1">ROUNDUP(T4*R14,2)</f>
        <v>#REF!</v>
      </c>
      <c r="V4" s="33"/>
      <c r="W4" s="83" t="e">
        <f>T4</f>
        <v>#REF!</v>
      </c>
      <c r="X4" s="81" t="e">
        <f ca="1">ROUNDUP(W4*U14,2)</f>
        <v>#REF!</v>
      </c>
      <c r="Y4" s="33"/>
      <c r="Z4" s="83" t="e">
        <f>W4</f>
        <v>#REF!</v>
      </c>
      <c r="AA4" s="81" t="e">
        <f ca="1">ROUNDUP(Z4*X14,2)</f>
        <v>#REF!</v>
      </c>
      <c r="AB4" s="33"/>
      <c r="AC4" s="83" t="e">
        <f>Z4</f>
        <v>#REF!</v>
      </c>
      <c r="AD4" s="81" t="e">
        <f ca="1">ROUNDUP(AC4*AA14,2)</f>
        <v>#REF!</v>
      </c>
      <c r="AE4" s="33" t="s">
        <v>108</v>
      </c>
      <c r="AF4" t="s">
        <v>109</v>
      </c>
      <c r="AG4" t="s">
        <v>141</v>
      </c>
      <c r="AH4" t="s">
        <v>110</v>
      </c>
    </row>
    <row r="5" spans="1:34" x14ac:dyDescent="0.25">
      <c r="A5" s="82" t="s">
        <v>100</v>
      </c>
      <c r="B5" s="85" t="e">
        <f>'Ex C - Proj Estimate'!#REF!</f>
        <v>#REF!</v>
      </c>
      <c r="C5" s="81"/>
      <c r="D5" s="33"/>
      <c r="E5" s="85" t="e">
        <f>B5</f>
        <v>#REF!</v>
      </c>
      <c r="F5" s="81" t="e">
        <f ca="1">ROUNDUP(E5*C14,2)</f>
        <v>#REF!</v>
      </c>
      <c r="G5" s="33"/>
      <c r="H5" s="85" t="e">
        <f>E5</f>
        <v>#REF!</v>
      </c>
      <c r="I5" s="81" t="e">
        <f ca="1">ROUNDUP(H5*F14,2)</f>
        <v>#REF!</v>
      </c>
      <c r="J5" s="33"/>
      <c r="K5" s="85" t="e">
        <f>H5</f>
        <v>#REF!</v>
      </c>
      <c r="L5" s="81" t="e">
        <f ca="1">ROUNDUP(K5*I14,2)</f>
        <v>#REF!</v>
      </c>
      <c r="M5" s="33"/>
      <c r="N5" s="85" t="e">
        <f>K5</f>
        <v>#REF!</v>
      </c>
      <c r="O5" s="81" t="e">
        <f ca="1">ROUNDUP(N5*L14,2)</f>
        <v>#REF!</v>
      </c>
      <c r="P5" s="33"/>
      <c r="Q5" s="85" t="e">
        <f>N5</f>
        <v>#REF!</v>
      </c>
      <c r="R5" s="81" t="e">
        <f ca="1">ROUNDUP(Q5*O14,2)</f>
        <v>#REF!</v>
      </c>
      <c r="S5" s="33"/>
      <c r="T5" s="85" t="e">
        <f>Q5</f>
        <v>#REF!</v>
      </c>
      <c r="U5" s="81" t="e">
        <f ca="1">ROUNDUP(T5*R14,2)</f>
        <v>#REF!</v>
      </c>
      <c r="V5" s="33"/>
      <c r="W5" s="85" t="e">
        <f>T5</f>
        <v>#REF!</v>
      </c>
      <c r="X5" s="81" t="e">
        <f ca="1">ROUNDUP(W5*U14,2)</f>
        <v>#REF!</v>
      </c>
      <c r="Y5" s="33"/>
      <c r="Z5" s="85" t="e">
        <f>W5</f>
        <v>#REF!</v>
      </c>
      <c r="AA5" s="81" t="e">
        <f ca="1">ROUNDUP(Z5*X14,2)</f>
        <v>#REF!</v>
      </c>
      <c r="AB5" s="33"/>
      <c r="AC5" s="85" t="e">
        <f>Z5</f>
        <v>#REF!</v>
      </c>
      <c r="AD5" s="81" t="e">
        <f ca="1">ROUNDUP(AC5*AA14,2)</f>
        <v>#REF!</v>
      </c>
      <c r="AE5" s="92" t="e">
        <f ca="1">SUM(AD3:AD6)/AD1</f>
        <v>#REF!</v>
      </c>
      <c r="AF5" s="91" t="e">
        <f ca="1">'Ex C - Proj Estimate'!H58-'Iteration Calc'!C14-(SUM(AC11:AC12)*('Ex C - Proj Estimate'!H58-'Iteration Calc'!C14))+AD6</f>
        <v>#REF!</v>
      </c>
      <c r="AG5" s="95" t="e">
        <f ca="1">AF5/AD1</f>
        <v>#REF!</v>
      </c>
      <c r="AH5" s="93" t="e">
        <f ca="1">AE5-AG5</f>
        <v>#REF!</v>
      </c>
    </row>
    <row r="6" spans="1:34" x14ac:dyDescent="0.25">
      <c r="A6" s="80" t="s">
        <v>105</v>
      </c>
      <c r="B6" s="33"/>
      <c r="C6" s="81" t="e">
        <f>'Ex C - Proj Estimate'!#REF!</f>
        <v>#REF!</v>
      </c>
      <c r="D6" s="33"/>
      <c r="E6" s="33"/>
      <c r="F6" s="87" t="e">
        <f>C6</f>
        <v>#REF!</v>
      </c>
      <c r="G6" s="33"/>
      <c r="H6" s="33"/>
      <c r="I6" s="87" t="e">
        <f>C6</f>
        <v>#REF!</v>
      </c>
      <c r="J6" s="33"/>
      <c r="K6" s="33"/>
      <c r="L6" s="87" t="e">
        <f>C6</f>
        <v>#REF!</v>
      </c>
      <c r="M6" s="33"/>
      <c r="N6" s="33"/>
      <c r="O6" s="87" t="e">
        <f>C6</f>
        <v>#REF!</v>
      </c>
      <c r="P6" s="33"/>
      <c r="Q6" s="33"/>
      <c r="R6" s="87" t="e">
        <f>C6</f>
        <v>#REF!</v>
      </c>
      <c r="S6" s="33"/>
      <c r="T6" s="33"/>
      <c r="U6" s="87" t="e">
        <f>C6</f>
        <v>#REF!</v>
      </c>
      <c r="V6" s="33"/>
      <c r="W6" s="33"/>
      <c r="X6" s="87" t="e">
        <f>C6</f>
        <v>#REF!</v>
      </c>
      <c r="Y6" s="33"/>
      <c r="Z6" s="33"/>
      <c r="AA6" s="87" t="e">
        <f>C6</f>
        <v>#REF!</v>
      </c>
      <c r="AB6" s="33"/>
      <c r="AC6" s="33"/>
      <c r="AD6" s="87" t="e">
        <f>C6</f>
        <v>#REF!</v>
      </c>
      <c r="AE6" s="87"/>
    </row>
    <row r="7" spans="1:34" x14ac:dyDescent="0.25">
      <c r="A7" s="80" t="s">
        <v>99</v>
      </c>
      <c r="B7" s="33"/>
      <c r="C7" s="81">
        <f>'Ex C - Proj Estimate'!H51</f>
        <v>0</v>
      </c>
      <c r="D7" s="33"/>
      <c r="E7" s="33"/>
      <c r="F7" s="84">
        <f>C7</f>
        <v>0</v>
      </c>
      <c r="G7" s="33"/>
      <c r="H7" s="33"/>
      <c r="I7" s="84">
        <f>C7</f>
        <v>0</v>
      </c>
      <c r="J7" s="33"/>
      <c r="K7" s="33"/>
      <c r="L7" s="84">
        <f>C7</f>
        <v>0</v>
      </c>
      <c r="M7" s="33"/>
      <c r="N7" s="33"/>
      <c r="O7" s="84">
        <f>C7</f>
        <v>0</v>
      </c>
      <c r="P7" s="33"/>
      <c r="Q7" s="33"/>
      <c r="R7" s="84">
        <f>C7</f>
        <v>0</v>
      </c>
      <c r="S7" s="33"/>
      <c r="T7" s="33"/>
      <c r="U7" s="84">
        <f>C7</f>
        <v>0</v>
      </c>
      <c r="V7" s="33"/>
      <c r="W7" s="33"/>
      <c r="X7" s="84">
        <f>C7</f>
        <v>0</v>
      </c>
      <c r="Y7" s="33"/>
      <c r="Z7" s="33"/>
      <c r="AA7" s="84">
        <f>C7</f>
        <v>0</v>
      </c>
      <c r="AB7" s="33"/>
      <c r="AC7" s="33"/>
      <c r="AD7" s="84">
        <f>C7</f>
        <v>0</v>
      </c>
      <c r="AE7" s="33"/>
    </row>
    <row r="8" spans="1:34" x14ac:dyDescent="0.25">
      <c r="A8" s="33"/>
      <c r="B8" s="33"/>
      <c r="C8" s="81"/>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81"/>
    </row>
    <row r="9" spans="1:34" x14ac:dyDescent="0.25">
      <c r="A9" s="33" t="s">
        <v>106</v>
      </c>
      <c r="B9" s="86"/>
      <c r="C9" s="81" t="e">
        <f ca="1">SUM(C1:C7)</f>
        <v>#REF!</v>
      </c>
      <c r="D9" s="33"/>
      <c r="E9" s="86"/>
      <c r="F9" s="81" t="e">
        <f ca="1">SUM(F1:F7)</f>
        <v>#REF!</v>
      </c>
      <c r="G9" s="33"/>
      <c r="H9" s="86"/>
      <c r="I9" s="81" t="e">
        <f ca="1">SUM(I1:I7)</f>
        <v>#REF!</v>
      </c>
      <c r="J9" s="33"/>
      <c r="K9" s="86"/>
      <c r="L9" s="81" t="e">
        <f ca="1">SUM(L1:L7)</f>
        <v>#REF!</v>
      </c>
      <c r="M9" s="33"/>
      <c r="N9" s="86"/>
      <c r="O9" s="81" t="e">
        <f ca="1">SUM(O1:O7)</f>
        <v>#REF!</v>
      </c>
      <c r="P9" s="33"/>
      <c r="Q9" s="86"/>
      <c r="R9" s="81" t="e">
        <f ca="1">SUM(R1:R7)</f>
        <v>#REF!</v>
      </c>
      <c r="S9" s="33"/>
      <c r="T9" s="86"/>
      <c r="U9" s="81" t="e">
        <f ca="1">SUM(U1:U7)</f>
        <v>#REF!</v>
      </c>
      <c r="V9" s="33"/>
      <c r="W9" s="86"/>
      <c r="X9" s="81" t="e">
        <f ca="1">SUM(X1:X7)</f>
        <v>#REF!</v>
      </c>
      <c r="Y9" s="33"/>
      <c r="Z9" s="86"/>
      <c r="AA9" s="81" t="e">
        <f ca="1">SUM(AA1:AA7)</f>
        <v>#REF!</v>
      </c>
      <c r="AB9" s="33"/>
      <c r="AC9" s="86"/>
      <c r="AD9" s="81" t="e">
        <f ca="1">SUM(AD1:AD7)</f>
        <v>#REF!</v>
      </c>
      <c r="AE9" s="33"/>
      <c r="AG9" s="94"/>
    </row>
    <row r="10" spans="1:34" x14ac:dyDescent="0.25">
      <c r="A10" s="33"/>
      <c r="B10" s="33"/>
      <c r="C10" s="81"/>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34" x14ac:dyDescent="0.25">
      <c r="A11" s="33" t="s">
        <v>101</v>
      </c>
      <c r="B11" s="86">
        <f>'Ex C - Proj Estimate'!B55</f>
        <v>0</v>
      </c>
      <c r="C11" s="81" t="e">
        <f ca="1">C9*B11</f>
        <v>#REF!</v>
      </c>
      <c r="D11" s="33"/>
      <c r="E11" s="86">
        <f>B11</f>
        <v>0</v>
      </c>
      <c r="F11" s="81" t="e">
        <f ca="1">F9*E11</f>
        <v>#REF!</v>
      </c>
      <c r="G11" s="33"/>
      <c r="H11" s="86">
        <f>E11</f>
        <v>0</v>
      </c>
      <c r="I11" s="81" t="e">
        <f ca="1">I9*H11</f>
        <v>#REF!</v>
      </c>
      <c r="J11" s="33"/>
      <c r="K11" s="86">
        <f>H11</f>
        <v>0</v>
      </c>
      <c r="L11" s="81" t="e">
        <f ca="1">L9*K11</f>
        <v>#REF!</v>
      </c>
      <c r="M11" s="33"/>
      <c r="N11" s="86">
        <f>K11</f>
        <v>0</v>
      </c>
      <c r="O11" s="81" t="e">
        <f ca="1">O9*N11</f>
        <v>#REF!</v>
      </c>
      <c r="P11" s="33"/>
      <c r="Q11" s="86">
        <f>N11</f>
        <v>0</v>
      </c>
      <c r="R11" s="81" t="e">
        <f ca="1">R9*Q11</f>
        <v>#REF!</v>
      </c>
      <c r="S11" s="33"/>
      <c r="T11" s="86">
        <f>Q11</f>
        <v>0</v>
      </c>
      <c r="U11" s="81" t="e">
        <f ca="1">U9*T11</f>
        <v>#REF!</v>
      </c>
      <c r="V11" s="33"/>
      <c r="W11" s="86">
        <f>T11</f>
        <v>0</v>
      </c>
      <c r="X11" s="81" t="e">
        <f ca="1">X9*W11</f>
        <v>#REF!</v>
      </c>
      <c r="Y11" s="33"/>
      <c r="Z11" s="86">
        <f>W11</f>
        <v>0</v>
      </c>
      <c r="AA11" s="81" t="e">
        <f ca="1">AA9*Z11</f>
        <v>#REF!</v>
      </c>
      <c r="AB11" s="33"/>
      <c r="AC11" s="86">
        <f>Z11</f>
        <v>0</v>
      </c>
      <c r="AD11" s="81" t="e">
        <f ca="1">ROUNDUP(AD9*AC11,0)</f>
        <v>#REF!</v>
      </c>
      <c r="AE11" s="33"/>
    </row>
    <row r="12" spans="1:34" x14ac:dyDescent="0.25">
      <c r="A12" s="33" t="s">
        <v>102</v>
      </c>
      <c r="B12" s="86">
        <f>'Ex C - Proj Estimate'!B56</f>
        <v>0</v>
      </c>
      <c r="C12" s="81" t="e">
        <f ca="1">B12*SUM(C9:C11)</f>
        <v>#REF!</v>
      </c>
      <c r="D12" s="33"/>
      <c r="E12" s="86">
        <f>B12</f>
        <v>0</v>
      </c>
      <c r="F12" s="81" t="e">
        <f ca="1">E12*SUM(F9:F11)</f>
        <v>#REF!</v>
      </c>
      <c r="G12" s="33"/>
      <c r="H12" s="86">
        <f>E12</f>
        <v>0</v>
      </c>
      <c r="I12" s="81" t="e">
        <f ca="1">H12*SUM(I9:I11)</f>
        <v>#REF!</v>
      </c>
      <c r="J12" s="33"/>
      <c r="K12" s="86">
        <f>H12</f>
        <v>0</v>
      </c>
      <c r="L12" s="81" t="e">
        <f ca="1">K12*SUM(L9:L11)</f>
        <v>#REF!</v>
      </c>
      <c r="M12" s="33"/>
      <c r="N12" s="86">
        <f>K12</f>
        <v>0</v>
      </c>
      <c r="O12" s="81" t="e">
        <f ca="1">N12*SUM(O9:O11)</f>
        <v>#REF!</v>
      </c>
      <c r="P12" s="33"/>
      <c r="Q12" s="86">
        <f>N12</f>
        <v>0</v>
      </c>
      <c r="R12" s="81" t="e">
        <f ca="1">Q12*SUM(R9:R11)</f>
        <v>#REF!</v>
      </c>
      <c r="S12" s="33"/>
      <c r="T12" s="86">
        <f>Q12</f>
        <v>0</v>
      </c>
      <c r="U12" s="81" t="e">
        <f ca="1">T12*SUM(U9:U11)</f>
        <v>#REF!</v>
      </c>
      <c r="V12" s="33"/>
      <c r="W12" s="86">
        <f>T12</f>
        <v>0</v>
      </c>
      <c r="X12" s="81" t="e">
        <f ca="1">W12*SUM(X9:X11)</f>
        <v>#REF!</v>
      </c>
      <c r="Y12" s="33"/>
      <c r="Z12" s="86">
        <f>W12</f>
        <v>0</v>
      </c>
      <c r="AA12" s="81" t="e">
        <f ca="1">Z12*SUM(AA9:AA11)</f>
        <v>#REF!</v>
      </c>
      <c r="AB12" s="33"/>
      <c r="AC12" s="86">
        <f>Z12</f>
        <v>0</v>
      </c>
      <c r="AD12" s="81" t="e">
        <f ca="1">ROUNDUP(AC12*SUM(AD9:AD11),0)</f>
        <v>#REF!</v>
      </c>
      <c r="AE12" s="33"/>
    </row>
    <row r="13" spans="1:34" x14ac:dyDescent="0.25">
      <c r="A13" s="87"/>
      <c r="B13" s="88"/>
      <c r="C13" s="81"/>
      <c r="D13" s="33"/>
      <c r="E13" s="88"/>
      <c r="F13" s="81"/>
      <c r="G13" s="33"/>
      <c r="H13" s="88"/>
      <c r="I13" s="81"/>
      <c r="J13" s="33"/>
      <c r="K13" s="88"/>
      <c r="L13" s="81"/>
      <c r="M13" s="33"/>
      <c r="N13" s="88"/>
      <c r="O13" s="81"/>
      <c r="P13" s="33"/>
      <c r="Q13" s="88"/>
      <c r="R13" s="81"/>
      <c r="S13" s="33"/>
      <c r="T13" s="88"/>
      <c r="U13" s="81"/>
      <c r="V13" s="33"/>
      <c r="W13" s="88"/>
      <c r="X13" s="81"/>
      <c r="Y13" s="33"/>
      <c r="Z13" s="88"/>
      <c r="AA13" s="81"/>
      <c r="AB13" s="33"/>
      <c r="AC13" s="88"/>
      <c r="AD13" s="81"/>
      <c r="AE13" s="33"/>
    </row>
    <row r="14" spans="1:34" x14ac:dyDescent="0.25">
      <c r="A14" s="33" t="s">
        <v>62</v>
      </c>
      <c r="B14" s="88"/>
      <c r="C14" s="81" t="e">
        <f ca="1">SUM(C9:C12)</f>
        <v>#REF!</v>
      </c>
      <c r="D14" s="33"/>
      <c r="E14" s="88"/>
      <c r="F14" s="87" t="e">
        <f ca="1">TRUNC(SUM(F9:F12),2)</f>
        <v>#REF!</v>
      </c>
      <c r="G14" s="33"/>
      <c r="H14" s="88"/>
      <c r="I14" s="87" t="e">
        <f ca="1">TRUNC(SUM(I9:I12),2)</f>
        <v>#REF!</v>
      </c>
      <c r="J14" s="33"/>
      <c r="K14" s="88"/>
      <c r="L14" s="87" t="e">
        <f ca="1">TRUNC(SUM(L9:L12),2)</f>
        <v>#REF!</v>
      </c>
      <c r="M14" s="33"/>
      <c r="N14" s="88"/>
      <c r="O14" s="87" t="e">
        <f ca="1">TRUNC(SUM(O9:O12),2)</f>
        <v>#REF!</v>
      </c>
      <c r="P14" s="33"/>
      <c r="Q14" s="88"/>
      <c r="R14" s="87" t="e">
        <f ca="1">TRUNC(SUM(R9:R12),2)</f>
        <v>#REF!</v>
      </c>
      <c r="S14" s="33"/>
      <c r="T14" s="88"/>
      <c r="U14" s="87" t="e">
        <f ca="1">TRUNC(SUM(U9:U12),2)</f>
        <v>#REF!</v>
      </c>
      <c r="V14" s="33"/>
      <c r="W14" s="88"/>
      <c r="X14" s="87" t="e">
        <f ca="1">TRUNC(SUM(X9:X12),2)</f>
        <v>#REF!</v>
      </c>
      <c r="Y14" s="33"/>
      <c r="Z14" s="88"/>
      <c r="AA14" s="87" t="e">
        <f ca="1">TRUNC(SUM(AA9:AA12),2)</f>
        <v>#REF!</v>
      </c>
      <c r="AB14" s="33"/>
      <c r="AC14" s="88"/>
      <c r="AD14" s="87" t="e">
        <f ca="1">TRUNC(SUM(AD9:AD12),2)</f>
        <v>#REF!</v>
      </c>
      <c r="AE14" s="33"/>
    </row>
    <row r="15" spans="1:34" x14ac:dyDescent="0.25">
      <c r="A15" s="87"/>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row>
    <row r="16" spans="1:34" x14ac:dyDescent="0.25">
      <c r="A16" s="33" t="s">
        <v>107</v>
      </c>
      <c r="B16" s="33"/>
      <c r="C16" s="81"/>
      <c r="D16" s="33"/>
      <c r="E16" s="33"/>
      <c r="F16" s="81"/>
      <c r="G16" s="33"/>
      <c r="H16" s="33"/>
      <c r="I16" s="81"/>
      <c r="J16" s="88" t="e">
        <f ca="1">F3/I3</f>
        <v>#REF!</v>
      </c>
      <c r="K16" s="88"/>
      <c r="L16" s="88"/>
      <c r="M16" s="88" t="e">
        <f ca="1">I3/L3</f>
        <v>#REF!</v>
      </c>
      <c r="N16" s="88"/>
      <c r="O16" s="88"/>
      <c r="P16" s="88" t="e">
        <f ca="1">L3/O3</f>
        <v>#REF!</v>
      </c>
      <c r="Q16" s="88"/>
      <c r="R16" s="88"/>
      <c r="S16" s="88" t="e">
        <f ca="1">O3/R3</f>
        <v>#REF!</v>
      </c>
      <c r="T16" s="88"/>
      <c r="U16" s="88"/>
      <c r="V16" s="88" t="e">
        <f ca="1">R3/U3</f>
        <v>#REF!</v>
      </c>
      <c r="W16" s="88"/>
      <c r="X16" s="88"/>
      <c r="Y16" s="88" t="e">
        <f ca="1">U3/X3</f>
        <v>#REF!</v>
      </c>
      <c r="Z16" s="88"/>
      <c r="AA16" s="88"/>
      <c r="AB16" s="88" t="e">
        <f ca="1">X3/AA3</f>
        <v>#REF!</v>
      </c>
      <c r="AC16" s="88"/>
      <c r="AD16" s="88"/>
      <c r="AE16" s="88" t="e">
        <f ca="1">AA3/AD3</f>
        <v>#REF!</v>
      </c>
    </row>
    <row r="18" spans="3:3" x14ac:dyDescent="0.25">
      <c r="C18" s="91"/>
    </row>
  </sheetData>
  <sheetProtection password="CF6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47"/>
  <sheetViews>
    <sheetView showGridLines="0" zoomScaleNormal="100" workbookViewId="0">
      <selection activeCell="A4" sqref="A4:DK4"/>
    </sheetView>
  </sheetViews>
  <sheetFormatPr defaultColWidth="9.140625" defaultRowHeight="14.25" x14ac:dyDescent="0.2"/>
  <cols>
    <col min="1" max="1" width="23.42578125" style="33" customWidth="1"/>
    <col min="2" max="14" width="4.28515625" style="33" customWidth="1"/>
    <col min="15" max="15" width="6.5703125" style="33" customWidth="1"/>
    <col min="16" max="28" width="4.28515625" style="33" customWidth="1"/>
    <col min="29" max="29" width="6.5703125" style="33" customWidth="1"/>
    <col min="30" max="41" width="4.28515625" style="33" customWidth="1"/>
    <col min="42" max="42" width="4.5703125" style="33" customWidth="1"/>
    <col min="43" max="43" width="6.5703125" style="33" customWidth="1"/>
    <col min="44" max="55" width="4.28515625" style="33" customWidth="1"/>
    <col min="56" max="56" width="4.5703125" style="33" customWidth="1"/>
    <col min="57" max="57" width="6.5703125" style="33" customWidth="1"/>
    <col min="58" max="69" width="4.28515625" style="33" customWidth="1"/>
    <col min="70" max="70" width="4.5703125" style="33" customWidth="1"/>
    <col min="71" max="71" width="6.5703125" style="33" customWidth="1"/>
    <col min="72" max="83" width="4.28515625" style="33" customWidth="1"/>
    <col min="84" max="84" width="4.5703125" style="33" customWidth="1"/>
    <col min="85" max="85" width="6.5703125" style="33" customWidth="1"/>
    <col min="86" max="97" width="4.28515625" style="33" customWidth="1"/>
    <col min="98" max="98" width="4.5703125" style="33" customWidth="1"/>
    <col min="99" max="99" width="6.5703125" style="33" customWidth="1"/>
    <col min="100" max="111" width="4.28515625" style="33" customWidth="1"/>
    <col min="112" max="112" width="4.5703125" style="33" customWidth="1"/>
    <col min="113" max="113" width="6.5703125" style="33" customWidth="1"/>
    <col min="114" max="114" width="5.7109375" style="33" customWidth="1"/>
    <col min="115" max="115" width="14.5703125" style="33" customWidth="1"/>
    <col min="116" max="16384" width="9.140625" style="33"/>
  </cols>
  <sheetData>
    <row r="1" spans="1:115" ht="15" customHeight="1" x14ac:dyDescent="0.2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24" t="str">
        <f>Summary!$H$3</f>
        <v>OSU Construction Project</v>
      </c>
      <c r="DC1" s="424"/>
      <c r="DD1" s="424"/>
      <c r="DE1" s="424"/>
      <c r="DF1" s="424"/>
      <c r="DG1" s="424"/>
      <c r="DH1" s="424"/>
      <c r="DI1" s="424"/>
      <c r="DJ1" s="424"/>
      <c r="DK1" s="425"/>
    </row>
    <row r="2" spans="1:115" ht="15" customHeight="1" x14ac:dyDescent="0.2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R2" s="37"/>
      <c r="AS2" s="37"/>
      <c r="AT2" s="37"/>
      <c r="AU2" s="37"/>
      <c r="AV2" s="37"/>
      <c r="AW2" s="37"/>
      <c r="AX2" s="37"/>
      <c r="AY2" s="37"/>
      <c r="AZ2" s="37"/>
      <c r="BA2" s="37"/>
      <c r="BB2" s="37"/>
      <c r="BC2" s="37"/>
      <c r="BD2" s="37"/>
      <c r="BF2" s="37"/>
      <c r="BG2" s="37"/>
      <c r="BH2" s="37"/>
      <c r="BI2" s="37"/>
      <c r="BJ2" s="37"/>
      <c r="BK2" s="37"/>
      <c r="BL2" s="37"/>
      <c r="BM2" s="37"/>
      <c r="BN2" s="37"/>
      <c r="BO2" s="37"/>
      <c r="BP2" s="37"/>
      <c r="BQ2" s="37"/>
      <c r="BR2" s="37"/>
      <c r="BT2" s="37"/>
      <c r="BU2" s="37"/>
      <c r="BV2" s="37"/>
      <c r="BW2" s="37"/>
      <c r="BX2" s="37"/>
      <c r="BY2" s="37"/>
      <c r="BZ2" s="37"/>
      <c r="CA2" s="37"/>
      <c r="CB2" s="37"/>
      <c r="CC2" s="37"/>
      <c r="CD2" s="37"/>
      <c r="CE2" s="37"/>
      <c r="CF2" s="37"/>
      <c r="CH2" s="37"/>
      <c r="CI2" s="37"/>
      <c r="CJ2" s="37"/>
      <c r="CK2" s="37"/>
      <c r="CL2" s="37"/>
      <c r="CM2" s="37"/>
      <c r="CN2" s="37"/>
      <c r="CO2" s="37"/>
      <c r="CP2" s="37"/>
      <c r="CQ2" s="37"/>
      <c r="CR2" s="37"/>
      <c r="CS2" s="37"/>
      <c r="CT2" s="37"/>
      <c r="CV2" s="37"/>
      <c r="CW2" s="37"/>
      <c r="CX2" s="37"/>
      <c r="CY2" s="37"/>
      <c r="CZ2" s="37"/>
      <c r="DA2" s="37"/>
      <c r="DB2" s="37"/>
      <c r="DC2" s="37"/>
      <c r="DD2" s="37"/>
      <c r="DE2" s="37"/>
      <c r="DF2" s="37"/>
      <c r="DG2" s="37"/>
      <c r="DH2" s="37"/>
      <c r="DJ2" s="396" t="str">
        <f>Summary!$H$4</f>
        <v>OSU-123456</v>
      </c>
      <c r="DK2" s="397"/>
    </row>
    <row r="3" spans="1:115" ht="15" x14ac:dyDescent="0.25">
      <c r="A3" s="414" t="str">
        <f>Summary!A6:K6</f>
        <v>GMP #</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5"/>
      <c r="BK3" s="415"/>
      <c r="BL3" s="415"/>
      <c r="BM3" s="415"/>
      <c r="BN3" s="415"/>
      <c r="BO3" s="415"/>
      <c r="BP3" s="415"/>
      <c r="BQ3" s="415"/>
      <c r="BR3" s="415"/>
      <c r="BS3" s="415"/>
      <c r="BT3" s="415"/>
      <c r="BU3" s="415"/>
      <c r="BV3" s="415"/>
      <c r="BW3" s="415"/>
      <c r="BX3" s="415"/>
      <c r="BY3" s="415"/>
      <c r="BZ3" s="415"/>
      <c r="CA3" s="415"/>
      <c r="CB3" s="415"/>
      <c r="CC3" s="415"/>
      <c r="CD3" s="415"/>
      <c r="CE3" s="415"/>
      <c r="CF3" s="415"/>
      <c r="CG3" s="415"/>
      <c r="CH3" s="415"/>
      <c r="CI3" s="415"/>
      <c r="CJ3" s="415"/>
      <c r="CK3" s="415"/>
      <c r="CL3" s="415"/>
      <c r="CM3" s="415"/>
      <c r="CN3" s="415"/>
      <c r="CO3" s="415"/>
      <c r="CP3" s="415"/>
      <c r="CQ3" s="415"/>
      <c r="CR3" s="415"/>
      <c r="CS3" s="415"/>
      <c r="CT3" s="415"/>
      <c r="CU3" s="415"/>
      <c r="CV3" s="415"/>
      <c r="CW3" s="415"/>
      <c r="CX3" s="415"/>
      <c r="CY3" s="415"/>
      <c r="CZ3" s="415"/>
      <c r="DA3" s="415"/>
      <c r="DB3" s="415"/>
      <c r="DC3" s="415"/>
      <c r="DD3" s="415"/>
      <c r="DE3" s="415"/>
      <c r="DF3" s="415"/>
      <c r="DG3" s="415"/>
      <c r="DH3" s="415"/>
      <c r="DI3" s="415"/>
      <c r="DJ3" s="415"/>
      <c r="DK3" s="416"/>
    </row>
    <row r="4" spans="1:115" ht="15.75" x14ac:dyDescent="0.25">
      <c r="A4" s="398" t="s">
        <v>191</v>
      </c>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399"/>
      <c r="BW4" s="399"/>
      <c r="BX4" s="399"/>
      <c r="BY4" s="399"/>
      <c r="BZ4" s="399"/>
      <c r="CA4" s="399"/>
      <c r="CB4" s="399"/>
      <c r="CC4" s="399"/>
      <c r="CD4" s="399"/>
      <c r="CE4" s="399"/>
      <c r="CF4" s="399"/>
      <c r="CG4" s="399"/>
      <c r="CH4" s="399"/>
      <c r="CI4" s="399"/>
      <c r="CJ4" s="399"/>
      <c r="CK4" s="399"/>
      <c r="CL4" s="399"/>
      <c r="CM4" s="399"/>
      <c r="CN4" s="399"/>
      <c r="CO4" s="399"/>
      <c r="CP4" s="399"/>
      <c r="CQ4" s="399"/>
      <c r="CR4" s="399"/>
      <c r="CS4" s="399"/>
      <c r="CT4" s="399"/>
      <c r="CU4" s="399"/>
      <c r="CV4" s="399"/>
      <c r="CW4" s="399"/>
      <c r="CX4" s="399"/>
      <c r="CY4" s="399"/>
      <c r="CZ4" s="399"/>
      <c r="DA4" s="399"/>
      <c r="DB4" s="399"/>
      <c r="DC4" s="399"/>
      <c r="DD4" s="399"/>
      <c r="DE4" s="399"/>
      <c r="DF4" s="399"/>
      <c r="DG4" s="399"/>
      <c r="DH4" s="399"/>
      <c r="DI4" s="399"/>
      <c r="DJ4" s="399"/>
      <c r="DK4" s="400"/>
    </row>
    <row r="5" spans="1:115" ht="15.75" x14ac:dyDescent="0.25">
      <c r="A5" s="398" t="s">
        <v>94</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c r="CH5" s="399"/>
      <c r="CI5" s="399"/>
      <c r="CJ5" s="399"/>
      <c r="CK5" s="399"/>
      <c r="CL5" s="399"/>
      <c r="CM5" s="399"/>
      <c r="CN5" s="399"/>
      <c r="CO5" s="399"/>
      <c r="CP5" s="399"/>
      <c r="CQ5" s="399"/>
      <c r="CR5" s="399"/>
      <c r="CS5" s="399"/>
      <c r="CT5" s="399"/>
      <c r="CU5" s="399"/>
      <c r="CV5" s="399"/>
      <c r="CW5" s="399"/>
      <c r="CX5" s="399"/>
      <c r="CY5" s="399"/>
      <c r="CZ5" s="399"/>
      <c r="DA5" s="399"/>
      <c r="DB5" s="399"/>
      <c r="DC5" s="399"/>
      <c r="DD5" s="399"/>
      <c r="DE5" s="399"/>
      <c r="DF5" s="399"/>
      <c r="DG5" s="399"/>
      <c r="DH5" s="399"/>
      <c r="DI5" s="399"/>
      <c r="DJ5" s="399"/>
      <c r="DK5" s="400"/>
    </row>
    <row r="6" spans="1:115" ht="15.75" x14ac:dyDescent="0.25">
      <c r="A6" s="401">
        <f ca="1">+Summary!A8:J8</f>
        <v>45716</v>
      </c>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A6" s="402"/>
      <c r="CB6" s="402"/>
      <c r="CC6" s="402"/>
      <c r="CD6" s="402"/>
      <c r="CE6" s="402"/>
      <c r="CF6" s="402"/>
      <c r="CG6" s="402"/>
      <c r="CH6" s="402"/>
      <c r="CI6" s="402"/>
      <c r="CJ6" s="402"/>
      <c r="CK6" s="402"/>
      <c r="CL6" s="402"/>
      <c r="CM6" s="402"/>
      <c r="CN6" s="402"/>
      <c r="CO6" s="402"/>
      <c r="CP6" s="402"/>
      <c r="CQ6" s="402"/>
      <c r="CR6" s="402"/>
      <c r="CS6" s="402"/>
      <c r="CT6" s="402"/>
      <c r="CU6" s="402"/>
      <c r="CV6" s="402"/>
      <c r="CW6" s="402"/>
      <c r="CX6" s="402"/>
      <c r="CY6" s="402"/>
      <c r="CZ6" s="402"/>
      <c r="DA6" s="402"/>
      <c r="DB6" s="402"/>
      <c r="DC6" s="402"/>
      <c r="DD6" s="402"/>
      <c r="DE6" s="402"/>
      <c r="DF6" s="402"/>
      <c r="DG6" s="402"/>
      <c r="DH6" s="402"/>
      <c r="DI6" s="402"/>
      <c r="DJ6" s="402"/>
      <c r="DK6" s="403"/>
    </row>
    <row r="7" spans="1:115" ht="15.75" x14ac:dyDescent="0.25">
      <c r="A7" s="398"/>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399"/>
      <c r="CS7" s="399"/>
      <c r="CT7" s="399"/>
      <c r="CU7" s="399"/>
      <c r="CV7" s="399"/>
      <c r="CW7" s="399"/>
      <c r="CX7" s="399"/>
      <c r="CY7" s="399"/>
      <c r="CZ7" s="399"/>
      <c r="DA7" s="399"/>
      <c r="DB7" s="399"/>
      <c r="DC7" s="399"/>
      <c r="DD7" s="399"/>
      <c r="DE7" s="399"/>
      <c r="DF7" s="399"/>
      <c r="DG7" s="399"/>
      <c r="DH7" s="399"/>
      <c r="DI7" s="399"/>
      <c r="DJ7" s="399"/>
      <c r="DK7" s="400"/>
    </row>
    <row r="8" spans="1:115" ht="15.75" customHeight="1" x14ac:dyDescent="0.2">
      <c r="A8" s="406" t="s">
        <v>95</v>
      </c>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8"/>
    </row>
    <row r="9" spans="1:115" ht="15.75" customHeight="1" x14ac:dyDescent="0.2">
      <c r="A9" s="409"/>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410"/>
      <c r="BQ9" s="410"/>
      <c r="BR9" s="410"/>
      <c r="BS9" s="410"/>
      <c r="BT9" s="410"/>
      <c r="BU9" s="410"/>
      <c r="BV9" s="410"/>
      <c r="BW9" s="410"/>
      <c r="BX9" s="410"/>
      <c r="BY9" s="410"/>
      <c r="BZ9" s="410"/>
      <c r="CA9" s="410"/>
      <c r="CB9" s="410"/>
      <c r="CC9" s="410"/>
      <c r="CD9" s="410"/>
      <c r="CE9" s="410"/>
      <c r="CF9" s="410"/>
      <c r="CG9" s="410"/>
      <c r="CH9" s="410"/>
      <c r="CI9" s="410"/>
      <c r="CJ9" s="410"/>
      <c r="CK9" s="410"/>
      <c r="CL9" s="410"/>
      <c r="CM9" s="410"/>
      <c r="CN9" s="410"/>
      <c r="CO9" s="410"/>
      <c r="CP9" s="410"/>
      <c r="CQ9" s="410"/>
      <c r="CR9" s="410"/>
      <c r="CS9" s="410"/>
      <c r="CT9" s="410"/>
      <c r="CU9" s="410"/>
      <c r="CV9" s="410"/>
      <c r="CW9" s="410"/>
      <c r="CX9" s="410"/>
      <c r="CY9" s="410"/>
      <c r="CZ9" s="410"/>
      <c r="DA9" s="410"/>
      <c r="DB9" s="410"/>
      <c r="DC9" s="410"/>
      <c r="DD9" s="410"/>
      <c r="DE9" s="410"/>
      <c r="DF9" s="410"/>
      <c r="DG9" s="410"/>
      <c r="DH9" s="410"/>
      <c r="DI9" s="410"/>
      <c r="DJ9" s="410"/>
      <c r="DK9" s="411"/>
    </row>
    <row r="10" spans="1:115" x14ac:dyDescent="0.2">
      <c r="A10" s="50"/>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2"/>
    </row>
    <row r="11" spans="1:115" x14ac:dyDescent="0.2">
      <c r="A11" s="64" t="s">
        <v>41</v>
      </c>
      <c r="B11" s="53"/>
      <c r="C11" s="53"/>
      <c r="D11" s="53"/>
      <c r="E11" s="53"/>
      <c r="F11" s="53"/>
      <c r="G11" s="53"/>
      <c r="H11" s="53"/>
      <c r="I11" s="53"/>
      <c r="J11" s="53"/>
      <c r="K11" s="53"/>
      <c r="L11" s="53"/>
      <c r="M11" s="53"/>
      <c r="N11" s="53"/>
      <c r="O11" s="53"/>
      <c r="P11" s="53"/>
      <c r="Q11" s="53"/>
      <c r="R11" s="53"/>
      <c r="S11" s="53"/>
      <c r="T11" s="53"/>
      <c r="U11" s="53"/>
      <c r="V11" s="53"/>
      <c r="W11" s="53"/>
      <c r="X11" s="53"/>
      <c r="Y11" s="53"/>
      <c r="Z11" s="53" t="s">
        <v>40</v>
      </c>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4"/>
    </row>
    <row r="12" spans="1:115" x14ac:dyDescent="0.2">
      <c r="A12" s="65" t="s">
        <v>80</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t="s">
        <v>42</v>
      </c>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2"/>
    </row>
    <row r="13" spans="1:115" x14ac:dyDescent="0.2">
      <c r="A13" s="65" t="s">
        <v>81</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t="s">
        <v>43</v>
      </c>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2"/>
    </row>
    <row r="14" spans="1:115" x14ac:dyDescent="0.2">
      <c r="A14" s="65" t="s">
        <v>82</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2"/>
    </row>
    <row r="15" spans="1:115" x14ac:dyDescent="0.2">
      <c r="A15" s="65" t="s">
        <v>83</v>
      </c>
      <c r="B15" s="51"/>
      <c r="C15" s="51"/>
      <c r="D15" s="51"/>
      <c r="E15" s="51"/>
      <c r="F15" s="51"/>
      <c r="G15" s="51"/>
      <c r="H15" s="51"/>
      <c r="I15" s="51"/>
      <c r="J15" s="51"/>
      <c r="K15" s="51"/>
      <c r="L15" s="51"/>
      <c r="M15" s="51"/>
      <c r="N15" s="51"/>
      <c r="O15" s="51"/>
      <c r="P15" s="51"/>
      <c r="Q15" s="51"/>
      <c r="R15" s="51"/>
      <c r="S15" s="51"/>
      <c r="T15" s="51"/>
      <c r="U15" s="51"/>
      <c r="V15" s="51"/>
      <c r="W15" s="51"/>
      <c r="X15" s="51"/>
      <c r="Y15" s="51"/>
      <c r="Z15" s="158" t="s">
        <v>231</v>
      </c>
      <c r="AA15" s="158"/>
      <c r="AB15" s="158"/>
      <c r="AC15" s="158"/>
      <c r="AD15" s="158"/>
      <c r="AJ15" s="51"/>
      <c r="AK15" s="51"/>
      <c r="AL15" s="51"/>
      <c r="AM15" s="51"/>
      <c r="AN15" s="51"/>
      <c r="AO15" s="51"/>
      <c r="AP15" s="51"/>
      <c r="AQ15" s="51"/>
      <c r="AX15" s="51"/>
      <c r="AY15" s="51"/>
      <c r="AZ15" s="51"/>
      <c r="BA15" s="51"/>
      <c r="BB15" s="51"/>
      <c r="BC15" s="51"/>
      <c r="BD15" s="51"/>
      <c r="BE15" s="51"/>
      <c r="BL15" s="51"/>
      <c r="BM15" s="51"/>
      <c r="BN15" s="51"/>
      <c r="BO15" s="51"/>
      <c r="BP15" s="51"/>
      <c r="BQ15" s="51"/>
      <c r="BR15" s="51"/>
      <c r="BS15" s="51"/>
      <c r="BZ15" s="51"/>
      <c r="CA15" s="51"/>
      <c r="CB15" s="51"/>
      <c r="CC15" s="51"/>
      <c r="CD15" s="51"/>
      <c r="CE15" s="51"/>
      <c r="CF15" s="51"/>
      <c r="CG15" s="51"/>
      <c r="CN15" s="51"/>
      <c r="CO15" s="51"/>
      <c r="CP15" s="51"/>
      <c r="CQ15" s="51"/>
      <c r="CR15" s="51"/>
      <c r="CS15" s="51"/>
      <c r="CT15" s="51"/>
      <c r="CU15" s="51"/>
      <c r="CV15" s="51"/>
      <c r="DB15" s="51"/>
      <c r="DC15" s="51"/>
      <c r="DD15" s="51"/>
      <c r="DE15" s="51"/>
      <c r="DF15" s="51"/>
      <c r="DG15" s="51"/>
      <c r="DH15" s="51"/>
      <c r="DI15" s="51"/>
      <c r="DJ15" s="51"/>
      <c r="DK15" s="52"/>
    </row>
    <row r="16" spans="1:115" x14ac:dyDescent="0.2">
      <c r="A16" s="65" t="s">
        <v>84</v>
      </c>
      <c r="B16" s="51"/>
      <c r="C16" s="51"/>
      <c r="D16" s="51"/>
      <c r="E16" s="51"/>
      <c r="F16" s="51"/>
      <c r="G16" s="51"/>
      <c r="H16" s="51"/>
      <c r="I16" s="51"/>
      <c r="J16" s="51"/>
      <c r="K16" s="51"/>
      <c r="L16" s="51"/>
      <c r="M16" s="51"/>
      <c r="N16" s="51"/>
      <c r="O16" s="51"/>
      <c r="P16" s="51"/>
      <c r="Q16" s="51"/>
      <c r="R16" s="51"/>
      <c r="S16" s="51"/>
      <c r="T16" s="51"/>
      <c r="U16" s="51"/>
      <c r="V16" s="51"/>
      <c r="W16" s="51"/>
      <c r="X16" s="51"/>
      <c r="Y16" s="51"/>
      <c r="Z16" s="245" t="s">
        <v>232</v>
      </c>
      <c r="AA16" s="245"/>
      <c r="AB16" s="245"/>
      <c r="AC16" s="245"/>
      <c r="AD16" s="51"/>
      <c r="AJ16" s="51"/>
      <c r="AK16" s="51"/>
      <c r="AL16" s="51"/>
      <c r="AM16" s="51"/>
      <c r="AN16" s="51"/>
      <c r="AO16" s="51"/>
      <c r="AP16" s="51"/>
      <c r="AQ16" s="51"/>
      <c r="AX16" s="51"/>
      <c r="AY16" s="51"/>
      <c r="AZ16" s="51"/>
      <c r="BA16" s="51"/>
      <c r="BB16" s="51"/>
      <c r="BC16" s="51"/>
      <c r="BD16" s="51"/>
      <c r="BE16" s="51"/>
      <c r="BL16" s="51"/>
      <c r="BM16" s="51"/>
      <c r="BN16" s="51"/>
      <c r="BO16" s="51"/>
      <c r="BP16" s="51"/>
      <c r="BQ16" s="51"/>
      <c r="BR16" s="51"/>
      <c r="BS16" s="51"/>
      <c r="BZ16" s="51"/>
      <c r="CA16" s="51"/>
      <c r="CB16" s="51"/>
      <c r="CC16" s="51"/>
      <c r="CD16" s="51"/>
      <c r="CE16" s="51"/>
      <c r="CF16" s="51"/>
      <c r="CG16" s="51"/>
      <c r="CN16" s="51"/>
      <c r="CO16" s="51"/>
      <c r="CP16" s="51"/>
      <c r="CQ16" s="51"/>
      <c r="CR16" s="51"/>
      <c r="CS16" s="51"/>
      <c r="CT16" s="51"/>
      <c r="CU16" s="51"/>
      <c r="CV16" s="51"/>
      <c r="DB16" s="51"/>
      <c r="DC16" s="51"/>
      <c r="DD16" s="51"/>
      <c r="DE16" s="51"/>
      <c r="DF16" s="51"/>
      <c r="DG16" s="51"/>
      <c r="DH16" s="51"/>
      <c r="DI16" s="51"/>
      <c r="DJ16" s="51"/>
      <c r="DK16" s="52"/>
    </row>
    <row r="17" spans="1:115" x14ac:dyDescent="0.2">
      <c r="A17" s="65" t="s">
        <v>85</v>
      </c>
      <c r="B17" s="68"/>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X17" s="51"/>
      <c r="AY17" s="51"/>
      <c r="AZ17" s="51"/>
      <c r="BA17" s="51"/>
      <c r="BB17" s="51"/>
      <c r="BC17" s="51"/>
      <c r="BD17" s="51"/>
      <c r="BE17" s="51"/>
      <c r="BL17" s="51"/>
      <c r="BM17" s="51"/>
      <c r="BN17" s="51"/>
      <c r="BO17" s="51"/>
      <c r="BP17" s="51"/>
      <c r="BQ17" s="51"/>
      <c r="BR17" s="51"/>
      <c r="BS17" s="51"/>
      <c r="BZ17" s="51"/>
      <c r="CA17" s="51"/>
      <c r="CB17" s="51"/>
      <c r="CC17" s="51"/>
      <c r="CD17" s="51"/>
      <c r="CE17" s="51"/>
      <c r="CF17" s="51"/>
      <c r="CG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2"/>
    </row>
    <row r="18" spans="1:115" ht="15.75" thickBot="1" x14ac:dyDescent="0.25">
      <c r="A18" s="69"/>
      <c r="B18" s="70"/>
      <c r="DK18" s="56"/>
    </row>
    <row r="19" spans="1:115" ht="18.75" thickTop="1" x14ac:dyDescent="0.25">
      <c r="A19" s="48"/>
      <c r="B19" s="419">
        <v>2021</v>
      </c>
      <c r="C19" s="420"/>
      <c r="D19" s="420"/>
      <c r="E19" s="420"/>
      <c r="F19" s="420"/>
      <c r="G19" s="420"/>
      <c r="H19" s="420"/>
      <c r="I19" s="420"/>
      <c r="J19" s="420"/>
      <c r="K19" s="420"/>
      <c r="L19" s="420"/>
      <c r="M19" s="420"/>
      <c r="N19" s="420"/>
      <c r="O19" s="420"/>
      <c r="P19" s="419">
        <v>2022</v>
      </c>
      <c r="Q19" s="420"/>
      <c r="R19" s="420"/>
      <c r="S19" s="420"/>
      <c r="T19" s="420"/>
      <c r="U19" s="420"/>
      <c r="V19" s="420"/>
      <c r="W19" s="420"/>
      <c r="X19" s="420"/>
      <c r="Y19" s="420"/>
      <c r="Z19" s="420"/>
      <c r="AA19" s="420"/>
      <c r="AB19" s="420"/>
      <c r="AC19" s="420"/>
      <c r="AD19" s="419">
        <v>2023</v>
      </c>
      <c r="AE19" s="420"/>
      <c r="AF19" s="420"/>
      <c r="AG19" s="420"/>
      <c r="AH19" s="420"/>
      <c r="AI19" s="420"/>
      <c r="AJ19" s="420"/>
      <c r="AK19" s="420"/>
      <c r="AL19" s="420"/>
      <c r="AM19" s="420"/>
      <c r="AN19" s="420"/>
      <c r="AO19" s="420"/>
      <c r="AP19" s="420"/>
      <c r="AQ19" s="420"/>
      <c r="AR19" s="419">
        <v>2024</v>
      </c>
      <c r="AS19" s="420"/>
      <c r="AT19" s="420"/>
      <c r="AU19" s="420"/>
      <c r="AV19" s="420"/>
      <c r="AW19" s="420"/>
      <c r="AX19" s="420"/>
      <c r="AY19" s="420"/>
      <c r="AZ19" s="420"/>
      <c r="BA19" s="420"/>
      <c r="BB19" s="420"/>
      <c r="BC19" s="420"/>
      <c r="BD19" s="420"/>
      <c r="BE19" s="420"/>
      <c r="BF19" s="419">
        <v>2025</v>
      </c>
      <c r="BG19" s="420"/>
      <c r="BH19" s="420"/>
      <c r="BI19" s="420"/>
      <c r="BJ19" s="420"/>
      <c r="BK19" s="420"/>
      <c r="BL19" s="420"/>
      <c r="BM19" s="420"/>
      <c r="BN19" s="420"/>
      <c r="BO19" s="420"/>
      <c r="BP19" s="420"/>
      <c r="BQ19" s="420"/>
      <c r="BR19" s="420"/>
      <c r="BS19" s="420"/>
      <c r="BT19" s="419">
        <v>2026</v>
      </c>
      <c r="BU19" s="420"/>
      <c r="BV19" s="420"/>
      <c r="BW19" s="420"/>
      <c r="BX19" s="420"/>
      <c r="BY19" s="420"/>
      <c r="BZ19" s="420"/>
      <c r="CA19" s="420"/>
      <c r="CB19" s="420"/>
      <c r="CC19" s="420"/>
      <c r="CD19" s="420"/>
      <c r="CE19" s="420"/>
      <c r="CF19" s="420"/>
      <c r="CG19" s="420"/>
      <c r="CH19" s="419">
        <v>2027</v>
      </c>
      <c r="CI19" s="420"/>
      <c r="CJ19" s="420"/>
      <c r="CK19" s="420"/>
      <c r="CL19" s="420"/>
      <c r="CM19" s="420"/>
      <c r="CN19" s="420"/>
      <c r="CO19" s="420"/>
      <c r="CP19" s="420"/>
      <c r="CQ19" s="420"/>
      <c r="CR19" s="420"/>
      <c r="CS19" s="420"/>
      <c r="CT19" s="420"/>
      <c r="CU19" s="420"/>
      <c r="CV19" s="419">
        <v>2028</v>
      </c>
      <c r="CW19" s="420"/>
      <c r="CX19" s="420"/>
      <c r="CY19" s="420"/>
      <c r="CZ19" s="420"/>
      <c r="DA19" s="420"/>
      <c r="DB19" s="420"/>
      <c r="DC19" s="420"/>
      <c r="DD19" s="420"/>
      <c r="DE19" s="420"/>
      <c r="DF19" s="420"/>
      <c r="DG19" s="420"/>
      <c r="DH19" s="420"/>
      <c r="DI19" s="420"/>
      <c r="DJ19" s="34"/>
      <c r="DK19" s="71"/>
    </row>
    <row r="20" spans="1:115" ht="15" x14ac:dyDescent="0.2">
      <c r="A20" s="72"/>
      <c r="B20" s="243" t="s">
        <v>19</v>
      </c>
      <c r="C20" s="244" t="s">
        <v>20</v>
      </c>
      <c r="D20" s="244" t="s">
        <v>21</v>
      </c>
      <c r="E20" s="244" t="s">
        <v>22</v>
      </c>
      <c r="F20" s="244" t="s">
        <v>23</v>
      </c>
      <c r="G20" s="244" t="s">
        <v>32</v>
      </c>
      <c r="H20" s="244" t="s">
        <v>33</v>
      </c>
      <c r="I20" s="244" t="s">
        <v>25</v>
      </c>
      <c r="J20" s="244" t="s">
        <v>34</v>
      </c>
      <c r="K20" s="244" t="s">
        <v>26</v>
      </c>
      <c r="L20" s="244" t="s">
        <v>27</v>
      </c>
      <c r="M20" s="244" t="s">
        <v>28</v>
      </c>
      <c r="N20" s="3"/>
      <c r="O20" s="18"/>
      <c r="P20" s="243" t="s">
        <v>19</v>
      </c>
      <c r="Q20" s="244" t="s">
        <v>20</v>
      </c>
      <c r="R20" s="244" t="s">
        <v>21</v>
      </c>
      <c r="S20" s="244" t="s">
        <v>22</v>
      </c>
      <c r="T20" s="244" t="s">
        <v>23</v>
      </c>
      <c r="U20" s="244" t="s">
        <v>32</v>
      </c>
      <c r="V20" s="244" t="s">
        <v>33</v>
      </c>
      <c r="W20" s="244" t="s">
        <v>25</v>
      </c>
      <c r="X20" s="244" t="s">
        <v>34</v>
      </c>
      <c r="Y20" s="244" t="s">
        <v>26</v>
      </c>
      <c r="Z20" s="244" t="s">
        <v>27</v>
      </c>
      <c r="AA20" s="244" t="s">
        <v>28</v>
      </c>
      <c r="AB20" s="3"/>
      <c r="AC20" s="2"/>
      <c r="AD20" s="243" t="s">
        <v>19</v>
      </c>
      <c r="AE20" s="244" t="s">
        <v>20</v>
      </c>
      <c r="AF20" s="244" t="s">
        <v>21</v>
      </c>
      <c r="AG20" s="244" t="s">
        <v>22</v>
      </c>
      <c r="AH20" s="244" t="s">
        <v>23</v>
      </c>
      <c r="AI20" s="244" t="s">
        <v>32</v>
      </c>
      <c r="AJ20" s="244" t="s">
        <v>24</v>
      </c>
      <c r="AK20" s="244" t="s">
        <v>25</v>
      </c>
      <c r="AL20" s="244" t="s">
        <v>34</v>
      </c>
      <c r="AM20" s="244" t="s">
        <v>26</v>
      </c>
      <c r="AN20" s="244" t="s">
        <v>27</v>
      </c>
      <c r="AO20" s="244" t="s">
        <v>28</v>
      </c>
      <c r="AP20" s="3"/>
      <c r="AQ20" s="2"/>
      <c r="AR20" s="243" t="s">
        <v>19</v>
      </c>
      <c r="AS20" s="244" t="s">
        <v>20</v>
      </c>
      <c r="AT20" s="244" t="s">
        <v>21</v>
      </c>
      <c r="AU20" s="244" t="s">
        <v>22</v>
      </c>
      <c r="AV20" s="244" t="s">
        <v>23</v>
      </c>
      <c r="AW20" s="244" t="s">
        <v>32</v>
      </c>
      <c r="AX20" s="244" t="s">
        <v>24</v>
      </c>
      <c r="AY20" s="244" t="s">
        <v>25</v>
      </c>
      <c r="AZ20" s="244" t="s">
        <v>34</v>
      </c>
      <c r="BA20" s="244" t="s">
        <v>26</v>
      </c>
      <c r="BB20" s="244" t="s">
        <v>27</v>
      </c>
      <c r="BC20" s="244" t="s">
        <v>28</v>
      </c>
      <c r="BD20" s="3"/>
      <c r="BE20" s="2"/>
      <c r="BF20" s="243" t="s">
        <v>19</v>
      </c>
      <c r="BG20" s="244" t="s">
        <v>20</v>
      </c>
      <c r="BH20" s="244" t="s">
        <v>21</v>
      </c>
      <c r="BI20" s="244" t="s">
        <v>22</v>
      </c>
      <c r="BJ20" s="244" t="s">
        <v>23</v>
      </c>
      <c r="BK20" s="244" t="s">
        <v>32</v>
      </c>
      <c r="BL20" s="244" t="s">
        <v>24</v>
      </c>
      <c r="BM20" s="244" t="s">
        <v>25</v>
      </c>
      <c r="BN20" s="244" t="s">
        <v>34</v>
      </c>
      <c r="BO20" s="244" t="s">
        <v>26</v>
      </c>
      <c r="BP20" s="244" t="s">
        <v>27</v>
      </c>
      <c r="BQ20" s="244" t="s">
        <v>28</v>
      </c>
      <c r="BR20" s="3"/>
      <c r="BS20" s="2"/>
      <c r="BT20" s="243" t="s">
        <v>19</v>
      </c>
      <c r="BU20" s="244" t="s">
        <v>20</v>
      </c>
      <c r="BV20" s="244" t="s">
        <v>21</v>
      </c>
      <c r="BW20" s="244" t="s">
        <v>22</v>
      </c>
      <c r="BX20" s="244" t="s">
        <v>23</v>
      </c>
      <c r="BY20" s="244" t="s">
        <v>32</v>
      </c>
      <c r="BZ20" s="244" t="s">
        <v>24</v>
      </c>
      <c r="CA20" s="244" t="s">
        <v>25</v>
      </c>
      <c r="CB20" s="244" t="s">
        <v>34</v>
      </c>
      <c r="CC20" s="244" t="s">
        <v>26</v>
      </c>
      <c r="CD20" s="244" t="s">
        <v>27</v>
      </c>
      <c r="CE20" s="244" t="s">
        <v>28</v>
      </c>
      <c r="CF20" s="3"/>
      <c r="CG20" s="2"/>
      <c r="CH20" s="243" t="s">
        <v>19</v>
      </c>
      <c r="CI20" s="244" t="s">
        <v>20</v>
      </c>
      <c r="CJ20" s="244" t="s">
        <v>21</v>
      </c>
      <c r="CK20" s="244" t="s">
        <v>22</v>
      </c>
      <c r="CL20" s="244" t="s">
        <v>23</v>
      </c>
      <c r="CM20" s="244" t="s">
        <v>32</v>
      </c>
      <c r="CN20" s="244" t="s">
        <v>24</v>
      </c>
      <c r="CO20" s="244" t="s">
        <v>25</v>
      </c>
      <c r="CP20" s="244" t="s">
        <v>34</v>
      </c>
      <c r="CQ20" s="244" t="s">
        <v>26</v>
      </c>
      <c r="CR20" s="244" t="s">
        <v>27</v>
      </c>
      <c r="CS20" s="244" t="s">
        <v>28</v>
      </c>
      <c r="CT20" s="3"/>
      <c r="CU20" s="2"/>
      <c r="CV20" s="243" t="s">
        <v>19</v>
      </c>
      <c r="CW20" s="244" t="s">
        <v>20</v>
      </c>
      <c r="CX20" s="244" t="s">
        <v>21</v>
      </c>
      <c r="CY20" s="244" t="s">
        <v>22</v>
      </c>
      <c r="CZ20" s="244" t="s">
        <v>23</v>
      </c>
      <c r="DA20" s="244" t="s">
        <v>32</v>
      </c>
      <c r="DB20" s="244" t="s">
        <v>24</v>
      </c>
      <c r="DC20" s="244" t="s">
        <v>25</v>
      </c>
      <c r="DD20" s="244" t="s">
        <v>34</v>
      </c>
      <c r="DE20" s="244" t="s">
        <v>26</v>
      </c>
      <c r="DF20" s="244" t="s">
        <v>27</v>
      </c>
      <c r="DG20" s="244" t="s">
        <v>28</v>
      </c>
      <c r="DH20" s="3"/>
      <c r="DI20" s="2"/>
      <c r="DJ20" s="35"/>
      <c r="DK20" s="71"/>
    </row>
    <row r="21" spans="1:115" x14ac:dyDescent="0.2">
      <c r="A21" s="11" t="s">
        <v>31</v>
      </c>
      <c r="B21" s="5"/>
      <c r="C21" s="6"/>
      <c r="D21" s="6"/>
      <c r="E21" s="6"/>
      <c r="F21" s="6"/>
      <c r="G21" s="6"/>
      <c r="H21" s="6"/>
      <c r="I21" s="6"/>
      <c r="J21" s="6"/>
      <c r="K21" s="6"/>
      <c r="L21" s="6"/>
      <c r="M21" s="6"/>
      <c r="N21" s="7"/>
      <c r="O21" s="19"/>
      <c r="P21" s="5"/>
      <c r="Q21" s="6"/>
      <c r="R21" s="6"/>
      <c r="S21" s="6"/>
      <c r="T21" s="6"/>
      <c r="U21" s="6"/>
      <c r="V21" s="6"/>
      <c r="W21" s="6"/>
      <c r="X21" s="6"/>
      <c r="Y21" s="6"/>
      <c r="Z21" s="6"/>
      <c r="AA21" s="6"/>
      <c r="AB21" s="7"/>
      <c r="AC21" s="2"/>
      <c r="AD21" s="5"/>
      <c r="AE21" s="6"/>
      <c r="AF21" s="6"/>
      <c r="AG21" s="6"/>
      <c r="AH21" s="6"/>
      <c r="AI21" s="6"/>
      <c r="AJ21" s="6"/>
      <c r="AK21" s="6"/>
      <c r="AL21" s="6"/>
      <c r="AM21" s="6"/>
      <c r="AN21" s="6"/>
      <c r="AO21" s="6"/>
      <c r="AP21" s="7"/>
      <c r="AQ21" s="2"/>
      <c r="AR21" s="5"/>
      <c r="AS21" s="6"/>
      <c r="AT21" s="6"/>
      <c r="AU21" s="6"/>
      <c r="AV21" s="6"/>
      <c r="AW21" s="6"/>
      <c r="AX21" s="6"/>
      <c r="AY21" s="6"/>
      <c r="AZ21" s="6"/>
      <c r="BA21" s="6"/>
      <c r="BB21" s="6"/>
      <c r="BC21" s="6"/>
      <c r="BD21" s="7"/>
      <c r="BE21" s="2"/>
      <c r="BF21" s="5"/>
      <c r="BG21" s="6"/>
      <c r="BH21" s="6"/>
      <c r="BI21" s="6"/>
      <c r="BJ21" s="6"/>
      <c r="BK21" s="6"/>
      <c r="BL21" s="6"/>
      <c r="BM21" s="6"/>
      <c r="BN21" s="6"/>
      <c r="BO21" s="6"/>
      <c r="BP21" s="6"/>
      <c r="BQ21" s="6"/>
      <c r="BR21" s="7"/>
      <c r="BS21" s="2"/>
      <c r="BT21" s="5"/>
      <c r="BU21" s="6"/>
      <c r="BV21" s="6"/>
      <c r="BW21" s="6"/>
      <c r="BX21" s="6"/>
      <c r="BY21" s="6"/>
      <c r="BZ21" s="6"/>
      <c r="CA21" s="6"/>
      <c r="CB21" s="6"/>
      <c r="CC21" s="6"/>
      <c r="CD21" s="6"/>
      <c r="CE21" s="6"/>
      <c r="CF21" s="7"/>
      <c r="CG21" s="2"/>
      <c r="CH21" s="5"/>
      <c r="CI21" s="6"/>
      <c r="CJ21" s="6"/>
      <c r="CK21" s="6"/>
      <c r="CL21" s="6"/>
      <c r="CM21" s="6"/>
      <c r="CN21" s="6"/>
      <c r="CO21" s="6"/>
      <c r="CP21" s="6"/>
      <c r="CQ21" s="6"/>
      <c r="CR21" s="6"/>
      <c r="CS21" s="6"/>
      <c r="CT21" s="7"/>
      <c r="CU21" s="2"/>
      <c r="CV21" s="5"/>
      <c r="CW21" s="6"/>
      <c r="CX21" s="6"/>
      <c r="CY21" s="6"/>
      <c r="CZ21" s="6"/>
      <c r="DA21" s="6"/>
      <c r="DB21" s="6"/>
      <c r="DC21" s="6"/>
      <c r="DD21" s="6"/>
      <c r="DE21" s="6"/>
      <c r="DF21" s="6"/>
      <c r="DG21" s="6"/>
      <c r="DH21" s="7"/>
      <c r="DI21" s="2"/>
      <c r="DJ21" s="23"/>
      <c r="DK21" s="73"/>
    </row>
    <row r="22" spans="1:115" x14ac:dyDescent="0.2">
      <c r="A22" s="13" t="s">
        <v>18</v>
      </c>
      <c r="B22" s="162"/>
      <c r="C22" s="163"/>
      <c r="D22" s="163"/>
      <c r="E22" s="163"/>
      <c r="F22" s="108"/>
      <c r="G22" s="108"/>
      <c r="H22" s="108"/>
      <c r="I22" s="108"/>
      <c r="J22" s="108"/>
      <c r="K22" s="108"/>
      <c r="L22" s="108"/>
      <c r="M22" s="109"/>
      <c r="N22" s="4"/>
      <c r="O22" s="2"/>
      <c r="P22" s="110"/>
      <c r="Q22" s="108"/>
      <c r="R22" s="108"/>
      <c r="S22" s="108"/>
      <c r="T22" s="108"/>
      <c r="U22" s="108"/>
      <c r="V22" s="108"/>
      <c r="W22" s="108"/>
      <c r="X22" s="108"/>
      <c r="Y22" s="108"/>
      <c r="Z22" s="108"/>
      <c r="AA22" s="109"/>
      <c r="AB22" s="4"/>
      <c r="AC22" s="2"/>
      <c r="AD22" s="110"/>
      <c r="AE22" s="108"/>
      <c r="AF22" s="108"/>
      <c r="AG22" s="108"/>
      <c r="AH22" s="163"/>
      <c r="AI22" s="163"/>
      <c r="AJ22" s="163"/>
      <c r="AK22" s="163"/>
      <c r="AL22" s="163"/>
      <c r="AM22" s="163"/>
      <c r="AN22" s="163"/>
      <c r="AO22" s="164"/>
      <c r="AP22" s="4"/>
      <c r="AQ22" s="2"/>
      <c r="AR22" s="110"/>
      <c r="AS22" s="108"/>
      <c r="AT22" s="108"/>
      <c r="AU22" s="108"/>
      <c r="AV22" s="163"/>
      <c r="AW22" s="163"/>
      <c r="AX22" s="163"/>
      <c r="AY22" s="163"/>
      <c r="AZ22" s="163"/>
      <c r="BA22" s="163"/>
      <c r="BB22" s="163"/>
      <c r="BC22" s="164"/>
      <c r="BD22" s="4"/>
      <c r="BE22" s="2"/>
      <c r="BF22" s="110"/>
      <c r="BG22" s="108"/>
      <c r="BH22" s="108"/>
      <c r="BI22" s="108"/>
      <c r="BJ22" s="163"/>
      <c r="BK22" s="163"/>
      <c r="BL22" s="163"/>
      <c r="BM22" s="163"/>
      <c r="BN22" s="163"/>
      <c r="BO22" s="163"/>
      <c r="BP22" s="163"/>
      <c r="BQ22" s="164"/>
      <c r="BR22" s="4"/>
      <c r="BS22" s="2"/>
      <c r="BT22" s="110"/>
      <c r="BU22" s="108"/>
      <c r="BV22" s="108"/>
      <c r="BW22" s="108"/>
      <c r="BX22" s="163"/>
      <c r="BY22" s="163"/>
      <c r="BZ22" s="163"/>
      <c r="CA22" s="163"/>
      <c r="CB22" s="163"/>
      <c r="CC22" s="163"/>
      <c r="CD22" s="163"/>
      <c r="CE22" s="164"/>
      <c r="CF22" s="4"/>
      <c r="CG22" s="2"/>
      <c r="CH22" s="110"/>
      <c r="CI22" s="108"/>
      <c r="CJ22" s="108"/>
      <c r="CK22" s="108"/>
      <c r="CL22" s="163"/>
      <c r="CM22" s="163"/>
      <c r="CN22" s="163"/>
      <c r="CO22" s="163"/>
      <c r="CP22" s="163"/>
      <c r="CQ22" s="163"/>
      <c r="CR22" s="163"/>
      <c r="CS22" s="164"/>
      <c r="CT22" s="4"/>
      <c r="CU22" s="2"/>
      <c r="CV22" s="110"/>
      <c r="CW22" s="108"/>
      <c r="CX22" s="108"/>
      <c r="CY22" s="108"/>
      <c r="CZ22" s="163"/>
      <c r="DA22" s="163"/>
      <c r="DB22" s="163"/>
      <c r="DC22" s="163"/>
      <c r="DD22" s="163"/>
      <c r="DE22" s="163"/>
      <c r="DF22" s="163"/>
      <c r="DG22" s="164"/>
      <c r="DH22" s="4"/>
      <c r="DI22" s="2"/>
      <c r="DJ22" s="23"/>
      <c r="DK22" s="74"/>
    </row>
    <row r="23" spans="1:115" x14ac:dyDescent="0.2">
      <c r="A23" s="13" t="s">
        <v>17</v>
      </c>
      <c r="B23" s="162"/>
      <c r="C23" s="163"/>
      <c r="D23" s="163"/>
      <c r="E23" s="163"/>
      <c r="F23" s="163"/>
      <c r="G23" s="163"/>
      <c r="H23" s="163"/>
      <c r="I23" s="163"/>
      <c r="J23" s="163"/>
      <c r="K23" s="163"/>
      <c r="L23" s="163"/>
      <c r="M23" s="164"/>
      <c r="N23" s="4"/>
      <c r="O23" s="2"/>
      <c r="P23" s="162"/>
      <c r="Q23" s="163"/>
      <c r="R23" s="163"/>
      <c r="S23" s="163"/>
      <c r="T23" s="163"/>
      <c r="U23" s="163"/>
      <c r="V23" s="163"/>
      <c r="W23" s="163"/>
      <c r="X23" s="163"/>
      <c r="Y23" s="163"/>
      <c r="Z23" s="163"/>
      <c r="AA23" s="164"/>
      <c r="AB23" s="4"/>
      <c r="AC23" s="2"/>
      <c r="AD23" s="162"/>
      <c r="AE23" s="163"/>
      <c r="AF23" s="163"/>
      <c r="AG23" s="108"/>
      <c r="AH23" s="108"/>
      <c r="AI23" s="163"/>
      <c r="AJ23" s="163"/>
      <c r="AK23" s="163"/>
      <c r="AL23" s="163"/>
      <c r="AM23" s="163"/>
      <c r="AN23" s="163"/>
      <c r="AO23" s="164"/>
      <c r="AP23" s="4"/>
      <c r="AQ23" s="2"/>
      <c r="AR23" s="162"/>
      <c r="AS23" s="163"/>
      <c r="AT23" s="163"/>
      <c r="AU23" s="108"/>
      <c r="AV23" s="108"/>
      <c r="AW23" s="163"/>
      <c r="AX23" s="163"/>
      <c r="AY23" s="163"/>
      <c r="AZ23" s="163"/>
      <c r="BA23" s="163"/>
      <c r="BB23" s="163"/>
      <c r="BC23" s="164"/>
      <c r="BD23" s="4"/>
      <c r="BE23" s="2"/>
      <c r="BF23" s="162"/>
      <c r="BG23" s="163"/>
      <c r="BH23" s="163"/>
      <c r="BI23" s="108"/>
      <c r="BJ23" s="108"/>
      <c r="BK23" s="163"/>
      <c r="BL23" s="163"/>
      <c r="BM23" s="163"/>
      <c r="BN23" s="163"/>
      <c r="BO23" s="163"/>
      <c r="BP23" s="163"/>
      <c r="BQ23" s="164"/>
      <c r="BR23" s="4"/>
      <c r="BS23" s="2"/>
      <c r="BT23" s="162"/>
      <c r="BU23" s="163"/>
      <c r="BV23" s="163"/>
      <c r="BW23" s="108"/>
      <c r="BX23" s="108"/>
      <c r="BY23" s="163"/>
      <c r="BZ23" s="163"/>
      <c r="CA23" s="163"/>
      <c r="CB23" s="163"/>
      <c r="CC23" s="163"/>
      <c r="CD23" s="163"/>
      <c r="CE23" s="164"/>
      <c r="CF23" s="4"/>
      <c r="CG23" s="2"/>
      <c r="CH23" s="162"/>
      <c r="CI23" s="163"/>
      <c r="CJ23" s="163"/>
      <c r="CK23" s="108"/>
      <c r="CL23" s="108"/>
      <c r="CM23" s="163"/>
      <c r="CN23" s="163"/>
      <c r="CO23" s="163"/>
      <c r="CP23" s="163"/>
      <c r="CQ23" s="163"/>
      <c r="CR23" s="163"/>
      <c r="CS23" s="164"/>
      <c r="CT23" s="4"/>
      <c r="CU23" s="2"/>
      <c r="CV23" s="162"/>
      <c r="CW23" s="163"/>
      <c r="CX23" s="163"/>
      <c r="CY23" s="108"/>
      <c r="CZ23" s="108"/>
      <c r="DA23" s="163"/>
      <c r="DB23" s="163"/>
      <c r="DC23" s="163"/>
      <c r="DD23" s="163"/>
      <c r="DE23" s="163"/>
      <c r="DF23" s="163"/>
      <c r="DG23" s="164"/>
      <c r="DH23" s="4"/>
      <c r="DI23" s="2"/>
      <c r="DJ23" s="23"/>
      <c r="DK23" s="74"/>
    </row>
    <row r="24" spans="1:115" x14ac:dyDescent="0.2">
      <c r="A24" s="12" t="s">
        <v>16</v>
      </c>
      <c r="B24" s="162"/>
      <c r="C24" s="163"/>
      <c r="D24" s="163"/>
      <c r="E24" s="163"/>
      <c r="F24" s="163"/>
      <c r="G24" s="163"/>
      <c r="H24" s="163"/>
      <c r="I24" s="163"/>
      <c r="J24" s="163"/>
      <c r="K24" s="163"/>
      <c r="L24" s="163"/>
      <c r="M24" s="164"/>
      <c r="N24" s="4"/>
      <c r="O24" s="2"/>
      <c r="P24" s="162"/>
      <c r="Q24" s="163"/>
      <c r="R24" s="163"/>
      <c r="S24" s="163"/>
      <c r="T24" s="163"/>
      <c r="U24" s="163"/>
      <c r="V24" s="163"/>
      <c r="W24" s="163"/>
      <c r="X24" s="163"/>
      <c r="Y24" s="163"/>
      <c r="Z24" s="163"/>
      <c r="AA24" s="164"/>
      <c r="AB24" s="4"/>
      <c r="AC24" s="2"/>
      <c r="AD24" s="162"/>
      <c r="AE24" s="163"/>
      <c r="AF24" s="108"/>
      <c r="AG24" s="108"/>
      <c r="AH24" s="108"/>
      <c r="AI24" s="108"/>
      <c r="AJ24" s="108"/>
      <c r="AK24" s="163"/>
      <c r="AL24" s="163"/>
      <c r="AM24" s="163"/>
      <c r="AN24" s="163"/>
      <c r="AO24" s="163"/>
      <c r="AP24" s="4"/>
      <c r="AQ24" s="2"/>
      <c r="AR24" s="162"/>
      <c r="AS24" s="163"/>
      <c r="AT24" s="108"/>
      <c r="AU24" s="108"/>
      <c r="AV24" s="108"/>
      <c r="AW24" s="108"/>
      <c r="AX24" s="108"/>
      <c r="AY24" s="163"/>
      <c r="AZ24" s="163"/>
      <c r="BA24" s="163"/>
      <c r="BB24" s="163"/>
      <c r="BC24" s="163"/>
      <c r="BD24" s="4"/>
      <c r="BE24" s="2"/>
      <c r="BF24" s="162"/>
      <c r="BG24" s="163"/>
      <c r="BH24" s="108"/>
      <c r="BI24" s="108"/>
      <c r="BJ24" s="108"/>
      <c r="BK24" s="108"/>
      <c r="BL24" s="108"/>
      <c r="BM24" s="163"/>
      <c r="BN24" s="163"/>
      <c r="BO24" s="163"/>
      <c r="BP24" s="163"/>
      <c r="BQ24" s="163"/>
      <c r="BR24" s="4"/>
      <c r="BS24" s="2"/>
      <c r="BT24" s="162"/>
      <c r="BU24" s="163"/>
      <c r="BV24" s="108"/>
      <c r="BW24" s="108"/>
      <c r="BX24" s="108"/>
      <c r="BY24" s="108"/>
      <c r="BZ24" s="108"/>
      <c r="CA24" s="163"/>
      <c r="CB24" s="163"/>
      <c r="CC24" s="163"/>
      <c r="CD24" s="163"/>
      <c r="CE24" s="163"/>
      <c r="CF24" s="4"/>
      <c r="CG24" s="2"/>
      <c r="CH24" s="162"/>
      <c r="CI24" s="163"/>
      <c r="CJ24" s="108"/>
      <c r="CK24" s="108"/>
      <c r="CL24" s="108"/>
      <c r="CM24" s="108"/>
      <c r="CN24" s="108"/>
      <c r="CO24" s="163"/>
      <c r="CP24" s="163"/>
      <c r="CQ24" s="163"/>
      <c r="CR24" s="163"/>
      <c r="CS24" s="163"/>
      <c r="CT24" s="4"/>
      <c r="CU24" s="2"/>
      <c r="CV24" s="162"/>
      <c r="CW24" s="163"/>
      <c r="CX24" s="108"/>
      <c r="CY24" s="108"/>
      <c r="CZ24" s="108"/>
      <c r="DA24" s="108"/>
      <c r="DB24" s="108"/>
      <c r="DC24" s="163"/>
      <c r="DD24" s="163"/>
      <c r="DE24" s="163"/>
      <c r="DF24" s="163"/>
      <c r="DG24" s="163"/>
      <c r="DH24" s="4"/>
      <c r="DI24" s="2"/>
      <c r="DJ24" s="23"/>
      <c r="DK24" s="74"/>
    </row>
    <row r="25" spans="1:115" ht="15" customHeight="1" x14ac:dyDescent="0.2">
      <c r="A25" s="14" t="s">
        <v>29</v>
      </c>
      <c r="B25" s="8"/>
      <c r="C25" s="9"/>
      <c r="D25" s="9"/>
      <c r="E25" s="9"/>
      <c r="F25" s="9"/>
      <c r="G25" s="9"/>
      <c r="H25" s="9"/>
      <c r="I25" s="9"/>
      <c r="J25" s="9"/>
      <c r="K25" s="9"/>
      <c r="L25" s="9"/>
      <c r="M25" s="9"/>
      <c r="N25" s="9"/>
      <c r="O25" s="9"/>
      <c r="P25" s="10"/>
      <c r="Q25" s="1"/>
      <c r="R25" s="1"/>
      <c r="S25" s="1"/>
      <c r="T25" s="1"/>
      <c r="U25" s="1"/>
      <c r="V25" s="1"/>
      <c r="W25" s="1"/>
      <c r="X25" s="1"/>
      <c r="Y25" s="1"/>
      <c r="Z25" s="1"/>
      <c r="AA25" s="1"/>
      <c r="AB25" s="1"/>
      <c r="AC25" s="1"/>
      <c r="AD25" s="10"/>
      <c r="AE25" s="1"/>
      <c r="AF25" s="1"/>
      <c r="AG25" s="1"/>
      <c r="AH25" s="1"/>
      <c r="AI25" s="1"/>
      <c r="AJ25" s="1"/>
      <c r="AK25" s="1"/>
      <c r="AL25" s="1"/>
      <c r="AM25" s="1"/>
      <c r="AN25" s="1"/>
      <c r="AO25" s="1"/>
      <c r="AP25" s="1"/>
      <c r="AQ25" s="1"/>
      <c r="AR25" s="10"/>
      <c r="AS25" s="1"/>
      <c r="AT25" s="1"/>
      <c r="AU25" s="1"/>
      <c r="AV25" s="1"/>
      <c r="AW25" s="1"/>
      <c r="AX25" s="1"/>
      <c r="AY25" s="1"/>
      <c r="AZ25" s="1"/>
      <c r="BA25" s="1"/>
      <c r="BB25" s="1"/>
      <c r="BC25" s="1"/>
      <c r="BD25" s="1"/>
      <c r="BE25" s="1"/>
      <c r="BF25" s="10"/>
      <c r="BG25" s="1"/>
      <c r="BH25" s="1"/>
      <c r="BI25" s="1"/>
      <c r="BJ25" s="1"/>
      <c r="BK25" s="1"/>
      <c r="BL25" s="1"/>
      <c r="BM25" s="1"/>
      <c r="BN25" s="1"/>
      <c r="BO25" s="1"/>
      <c r="BP25" s="1"/>
      <c r="BQ25" s="1"/>
      <c r="BR25" s="1"/>
      <c r="BS25" s="1"/>
      <c r="BT25" s="10"/>
      <c r="BU25" s="1"/>
      <c r="BV25" s="1"/>
      <c r="BW25" s="1"/>
      <c r="BX25" s="1"/>
      <c r="BY25" s="1"/>
      <c r="BZ25" s="1"/>
      <c r="CA25" s="1"/>
      <c r="CB25" s="1"/>
      <c r="CC25" s="1"/>
      <c r="CD25" s="1"/>
      <c r="CE25" s="1"/>
      <c r="CF25" s="1"/>
      <c r="CG25" s="1"/>
      <c r="CH25" s="10"/>
      <c r="CI25" s="1"/>
      <c r="CJ25" s="1"/>
      <c r="CK25" s="1"/>
      <c r="CL25" s="1"/>
      <c r="CM25" s="1"/>
      <c r="CN25" s="1"/>
      <c r="CO25" s="1"/>
      <c r="CP25" s="1"/>
      <c r="CQ25" s="1"/>
      <c r="CR25" s="1"/>
      <c r="CS25" s="1"/>
      <c r="CT25" s="1"/>
      <c r="CU25" s="1"/>
      <c r="CV25" s="10"/>
      <c r="CW25" s="1"/>
      <c r="CX25" s="1"/>
      <c r="CY25" s="1"/>
      <c r="CZ25" s="1"/>
      <c r="DA25" s="1"/>
      <c r="DB25" s="1"/>
      <c r="DC25" s="1"/>
      <c r="DD25" s="1"/>
      <c r="DE25" s="1"/>
      <c r="DF25" s="1"/>
      <c r="DG25" s="1"/>
      <c r="DH25" s="1"/>
      <c r="DI25" s="1"/>
      <c r="DJ25" s="26"/>
      <c r="DK25" s="75"/>
    </row>
    <row r="26" spans="1:115" ht="22.5" x14ac:dyDescent="0.2">
      <c r="A26" s="17"/>
      <c r="B26" s="421" t="s">
        <v>36</v>
      </c>
      <c r="C26" s="422"/>
      <c r="D26" s="422"/>
      <c r="E26" s="422"/>
      <c r="F26" s="422"/>
      <c r="G26" s="422"/>
      <c r="H26" s="422"/>
      <c r="I26" s="422"/>
      <c r="J26" s="422"/>
      <c r="K26" s="422"/>
      <c r="L26" s="422"/>
      <c r="M26" s="422"/>
      <c r="N26" s="22" t="s">
        <v>38</v>
      </c>
      <c r="O26" s="27" t="s">
        <v>14</v>
      </c>
      <c r="P26" s="421" t="s">
        <v>36</v>
      </c>
      <c r="Q26" s="422"/>
      <c r="R26" s="422"/>
      <c r="S26" s="422"/>
      <c r="T26" s="422"/>
      <c r="U26" s="422"/>
      <c r="V26" s="422"/>
      <c r="W26" s="422"/>
      <c r="X26" s="422"/>
      <c r="Y26" s="422"/>
      <c r="Z26" s="422"/>
      <c r="AA26" s="423"/>
      <c r="AB26" s="21" t="s">
        <v>38</v>
      </c>
      <c r="AC26" s="29" t="s">
        <v>14</v>
      </c>
      <c r="AD26" s="421" t="s">
        <v>36</v>
      </c>
      <c r="AE26" s="422"/>
      <c r="AF26" s="422"/>
      <c r="AG26" s="422"/>
      <c r="AH26" s="422"/>
      <c r="AI26" s="422"/>
      <c r="AJ26" s="422"/>
      <c r="AK26" s="422"/>
      <c r="AL26" s="422"/>
      <c r="AM26" s="422"/>
      <c r="AN26" s="422"/>
      <c r="AO26" s="423"/>
      <c r="AP26" s="21" t="s">
        <v>38</v>
      </c>
      <c r="AQ26" s="29" t="s">
        <v>14</v>
      </c>
      <c r="AR26" s="421" t="s">
        <v>36</v>
      </c>
      <c r="AS26" s="422"/>
      <c r="AT26" s="422"/>
      <c r="AU26" s="422"/>
      <c r="AV26" s="422"/>
      <c r="AW26" s="422"/>
      <c r="AX26" s="422"/>
      <c r="AY26" s="422"/>
      <c r="AZ26" s="422"/>
      <c r="BA26" s="422"/>
      <c r="BB26" s="422"/>
      <c r="BC26" s="423"/>
      <c r="BD26" s="21" t="s">
        <v>38</v>
      </c>
      <c r="BE26" s="29" t="s">
        <v>14</v>
      </c>
      <c r="BF26" s="421" t="s">
        <v>36</v>
      </c>
      <c r="BG26" s="422"/>
      <c r="BH26" s="422"/>
      <c r="BI26" s="422"/>
      <c r="BJ26" s="422"/>
      <c r="BK26" s="422"/>
      <c r="BL26" s="422"/>
      <c r="BM26" s="422"/>
      <c r="BN26" s="422"/>
      <c r="BO26" s="422"/>
      <c r="BP26" s="422"/>
      <c r="BQ26" s="423"/>
      <c r="BR26" s="21" t="s">
        <v>38</v>
      </c>
      <c r="BS26" s="29" t="s">
        <v>14</v>
      </c>
      <c r="BT26" s="421" t="s">
        <v>36</v>
      </c>
      <c r="BU26" s="422"/>
      <c r="BV26" s="422"/>
      <c r="BW26" s="422"/>
      <c r="BX26" s="422"/>
      <c r="BY26" s="422"/>
      <c r="BZ26" s="422"/>
      <c r="CA26" s="422"/>
      <c r="CB26" s="422"/>
      <c r="CC26" s="422"/>
      <c r="CD26" s="422"/>
      <c r="CE26" s="423"/>
      <c r="CF26" s="21" t="s">
        <v>38</v>
      </c>
      <c r="CG26" s="29" t="s">
        <v>14</v>
      </c>
      <c r="CH26" s="421" t="s">
        <v>36</v>
      </c>
      <c r="CI26" s="422"/>
      <c r="CJ26" s="422"/>
      <c r="CK26" s="422"/>
      <c r="CL26" s="422"/>
      <c r="CM26" s="422"/>
      <c r="CN26" s="422"/>
      <c r="CO26" s="422"/>
      <c r="CP26" s="422"/>
      <c r="CQ26" s="422"/>
      <c r="CR26" s="422"/>
      <c r="CS26" s="423"/>
      <c r="CT26" s="21" t="s">
        <v>38</v>
      </c>
      <c r="CU26" s="29" t="s">
        <v>14</v>
      </c>
      <c r="CV26" s="421" t="s">
        <v>36</v>
      </c>
      <c r="CW26" s="422"/>
      <c r="CX26" s="422"/>
      <c r="CY26" s="422"/>
      <c r="CZ26" s="422"/>
      <c r="DA26" s="422"/>
      <c r="DB26" s="422"/>
      <c r="DC26" s="422"/>
      <c r="DD26" s="422"/>
      <c r="DE26" s="422"/>
      <c r="DF26" s="422"/>
      <c r="DG26" s="423"/>
      <c r="DH26" s="21" t="s">
        <v>38</v>
      </c>
      <c r="DI26" s="29" t="s">
        <v>14</v>
      </c>
      <c r="DJ26" s="30" t="s">
        <v>38</v>
      </c>
      <c r="DK26" s="31" t="s">
        <v>0</v>
      </c>
    </row>
    <row r="27" spans="1:115" x14ac:dyDescent="0.2">
      <c r="A27" s="232" t="s">
        <v>37</v>
      </c>
      <c r="B27" s="229"/>
      <c r="C27" s="230"/>
      <c r="D27" s="230"/>
      <c r="E27" s="230"/>
      <c r="F27" s="230"/>
      <c r="G27" s="230"/>
      <c r="H27" s="230"/>
      <c r="I27" s="230"/>
      <c r="J27" s="230"/>
      <c r="K27" s="230"/>
      <c r="L27" s="230"/>
      <c r="M27" s="230"/>
      <c r="N27" s="165">
        <f t="shared" ref="N27:N34" si="0">SUM(B27:M27)</f>
        <v>0</v>
      </c>
      <c r="O27" s="233">
        <v>75</v>
      </c>
      <c r="P27" s="229"/>
      <c r="Q27" s="230"/>
      <c r="R27" s="230"/>
      <c r="S27" s="230"/>
      <c r="T27" s="230"/>
      <c r="U27" s="230"/>
      <c r="V27" s="230"/>
      <c r="W27" s="230"/>
      <c r="X27" s="230"/>
      <c r="Y27" s="230"/>
      <c r="Z27" s="230"/>
      <c r="AA27" s="230"/>
      <c r="AB27" s="165">
        <f>SUM(P27:AA27)</f>
        <v>0</v>
      </c>
      <c r="AC27" s="233">
        <v>1</v>
      </c>
      <c r="AD27" s="229"/>
      <c r="AE27" s="230"/>
      <c r="AF27" s="230"/>
      <c r="AG27" s="230"/>
      <c r="AH27" s="230"/>
      <c r="AI27" s="230"/>
      <c r="AJ27" s="230"/>
      <c r="AK27" s="230"/>
      <c r="AL27" s="230"/>
      <c r="AM27" s="230"/>
      <c r="AN27" s="230"/>
      <c r="AO27" s="230"/>
      <c r="AP27" s="165">
        <f>SUM(AD27:AO27)</f>
        <v>0</v>
      </c>
      <c r="AQ27" s="234">
        <v>1</v>
      </c>
      <c r="AR27" s="229"/>
      <c r="AS27" s="230"/>
      <c r="AT27" s="230"/>
      <c r="AU27" s="230"/>
      <c r="AV27" s="230"/>
      <c r="AW27" s="230"/>
      <c r="AX27" s="230"/>
      <c r="AY27" s="230"/>
      <c r="AZ27" s="230"/>
      <c r="BA27" s="230"/>
      <c r="BB27" s="230"/>
      <c r="BC27" s="230"/>
      <c r="BD27" s="165">
        <f>SUM(AR27:BC27)</f>
        <v>0</v>
      </c>
      <c r="BE27" s="234">
        <v>1</v>
      </c>
      <c r="BF27" s="229"/>
      <c r="BG27" s="230"/>
      <c r="BH27" s="230"/>
      <c r="BI27" s="230"/>
      <c r="BJ27" s="230"/>
      <c r="BK27" s="230"/>
      <c r="BL27" s="230"/>
      <c r="BM27" s="230"/>
      <c r="BN27" s="230"/>
      <c r="BO27" s="230"/>
      <c r="BP27" s="230"/>
      <c r="BQ27" s="230"/>
      <c r="BR27" s="165">
        <f>SUM(BF27:BQ27)</f>
        <v>0</v>
      </c>
      <c r="BS27" s="234">
        <v>1</v>
      </c>
      <c r="BT27" s="229"/>
      <c r="BU27" s="230"/>
      <c r="BV27" s="230"/>
      <c r="BW27" s="230"/>
      <c r="BX27" s="230"/>
      <c r="BY27" s="230"/>
      <c r="BZ27" s="230"/>
      <c r="CA27" s="230"/>
      <c r="CB27" s="230"/>
      <c r="CC27" s="230"/>
      <c r="CD27" s="230"/>
      <c r="CE27" s="230"/>
      <c r="CF27" s="165">
        <f>SUM(BT27:CE27)</f>
        <v>0</v>
      </c>
      <c r="CG27" s="234">
        <v>1</v>
      </c>
      <c r="CH27" s="229"/>
      <c r="CI27" s="230"/>
      <c r="CJ27" s="230"/>
      <c r="CK27" s="230"/>
      <c r="CL27" s="230"/>
      <c r="CM27" s="230"/>
      <c r="CN27" s="230"/>
      <c r="CO27" s="230"/>
      <c r="CP27" s="230"/>
      <c r="CQ27" s="230"/>
      <c r="CR27" s="230"/>
      <c r="CS27" s="230"/>
      <c r="CT27" s="165">
        <f>SUM(CH27:CS27)</f>
        <v>0</v>
      </c>
      <c r="CU27" s="234">
        <v>1</v>
      </c>
      <c r="CV27" s="229"/>
      <c r="CW27" s="230"/>
      <c r="CX27" s="230"/>
      <c r="CY27" s="230"/>
      <c r="CZ27" s="230"/>
      <c r="DA27" s="230"/>
      <c r="DB27" s="230"/>
      <c r="DC27" s="230"/>
      <c r="DD27" s="230"/>
      <c r="DE27" s="230"/>
      <c r="DF27" s="230"/>
      <c r="DG27" s="230"/>
      <c r="DH27" s="165">
        <f>SUM(CV27:DG27)</f>
        <v>0</v>
      </c>
      <c r="DI27" s="234">
        <v>100</v>
      </c>
      <c r="DJ27" s="167">
        <f>N27+AB27+DH27+AP27+BD27+BR27+CF27+CT27</f>
        <v>0</v>
      </c>
      <c r="DK27" s="169">
        <f>(N27*O27)+(AB27*AC27)+(DH27*DI27)+(AP27*AQ27)+(BD27*BE27)+(BR27*BS27)+(CF27*CG27)+(CT27*CU27)</f>
        <v>0</v>
      </c>
    </row>
    <row r="28" spans="1:115" x14ac:dyDescent="0.2">
      <c r="A28" s="231" t="s">
        <v>35</v>
      </c>
      <c r="B28" s="229"/>
      <c r="C28" s="230"/>
      <c r="D28" s="230"/>
      <c r="E28" s="230"/>
      <c r="F28" s="230"/>
      <c r="G28" s="230"/>
      <c r="H28" s="230"/>
      <c r="I28" s="230"/>
      <c r="J28" s="230"/>
      <c r="K28" s="230"/>
      <c r="L28" s="230"/>
      <c r="M28" s="230"/>
      <c r="N28" s="166">
        <f t="shared" si="0"/>
        <v>0</v>
      </c>
      <c r="O28" s="233">
        <v>1</v>
      </c>
      <c r="P28" s="229"/>
      <c r="Q28" s="230"/>
      <c r="R28" s="230"/>
      <c r="S28" s="230"/>
      <c r="T28" s="230"/>
      <c r="U28" s="230"/>
      <c r="V28" s="230"/>
      <c r="W28" s="230"/>
      <c r="X28" s="230"/>
      <c r="Y28" s="230"/>
      <c r="Z28" s="230"/>
      <c r="AA28" s="230"/>
      <c r="AB28" s="166">
        <f t="shared" ref="AB28:AB34" si="1">SUM(P28:AA28)</f>
        <v>0</v>
      </c>
      <c r="AC28" s="233">
        <v>1</v>
      </c>
      <c r="AD28" s="229"/>
      <c r="AE28" s="230"/>
      <c r="AF28" s="230"/>
      <c r="AG28" s="230"/>
      <c r="AH28" s="230"/>
      <c r="AI28" s="230"/>
      <c r="AJ28" s="230"/>
      <c r="AK28" s="230"/>
      <c r="AL28" s="230"/>
      <c r="AM28" s="230"/>
      <c r="AN28" s="230"/>
      <c r="AO28" s="230"/>
      <c r="AP28" s="166">
        <f t="shared" ref="AP28:AP34" si="2">SUM(AD28:AO28)</f>
        <v>0</v>
      </c>
      <c r="AQ28" s="234">
        <v>1</v>
      </c>
      <c r="AR28" s="229"/>
      <c r="AS28" s="230"/>
      <c r="AT28" s="230"/>
      <c r="AU28" s="230"/>
      <c r="AV28" s="230"/>
      <c r="AW28" s="230"/>
      <c r="AX28" s="230"/>
      <c r="AY28" s="230"/>
      <c r="AZ28" s="230"/>
      <c r="BA28" s="230"/>
      <c r="BB28" s="230"/>
      <c r="BC28" s="230"/>
      <c r="BD28" s="166">
        <f t="shared" ref="BD28:BD34" si="3">SUM(AR28:BC28)</f>
        <v>0</v>
      </c>
      <c r="BE28" s="234">
        <v>1</v>
      </c>
      <c r="BF28" s="229"/>
      <c r="BG28" s="230"/>
      <c r="BH28" s="230"/>
      <c r="BI28" s="230"/>
      <c r="BJ28" s="230"/>
      <c r="BK28" s="230"/>
      <c r="BL28" s="230"/>
      <c r="BM28" s="230"/>
      <c r="BN28" s="230"/>
      <c r="BO28" s="230"/>
      <c r="BP28" s="230"/>
      <c r="BQ28" s="230"/>
      <c r="BR28" s="166">
        <f t="shared" ref="BR28:BR34" si="4">SUM(BF28:BQ28)</f>
        <v>0</v>
      </c>
      <c r="BS28" s="234">
        <v>1</v>
      </c>
      <c r="BT28" s="229"/>
      <c r="BU28" s="230"/>
      <c r="BV28" s="230"/>
      <c r="BW28" s="230"/>
      <c r="BX28" s="230"/>
      <c r="BY28" s="230"/>
      <c r="BZ28" s="230"/>
      <c r="CA28" s="230"/>
      <c r="CB28" s="230"/>
      <c r="CC28" s="230"/>
      <c r="CD28" s="230"/>
      <c r="CE28" s="230"/>
      <c r="CF28" s="166">
        <f t="shared" ref="CF28:CF34" si="5">SUM(BT28:CE28)</f>
        <v>0</v>
      </c>
      <c r="CG28" s="234">
        <v>1</v>
      </c>
      <c r="CH28" s="229"/>
      <c r="CI28" s="230"/>
      <c r="CJ28" s="230"/>
      <c r="CK28" s="230"/>
      <c r="CL28" s="230"/>
      <c r="CM28" s="230"/>
      <c r="CN28" s="230"/>
      <c r="CO28" s="230"/>
      <c r="CP28" s="230"/>
      <c r="CQ28" s="230"/>
      <c r="CR28" s="230"/>
      <c r="CS28" s="230"/>
      <c r="CT28" s="166">
        <f t="shared" ref="CT28:CT34" si="6">SUM(CH28:CS28)</f>
        <v>0</v>
      </c>
      <c r="CU28" s="234">
        <v>1</v>
      </c>
      <c r="CV28" s="229"/>
      <c r="CW28" s="230"/>
      <c r="CX28" s="230"/>
      <c r="CY28" s="230"/>
      <c r="CZ28" s="230"/>
      <c r="DA28" s="230"/>
      <c r="DB28" s="230"/>
      <c r="DC28" s="230"/>
      <c r="DD28" s="230"/>
      <c r="DE28" s="230"/>
      <c r="DF28" s="230"/>
      <c r="DG28" s="230"/>
      <c r="DH28" s="166">
        <f t="shared" ref="DH28:DH34" si="7">SUM(CV28:DG28)</f>
        <v>0</v>
      </c>
      <c r="DI28" s="234">
        <v>1</v>
      </c>
      <c r="DJ28" s="167">
        <f t="shared" ref="DJ28:DJ43" si="8">N28+AB28+DH28+AP28+BD28+BR28+CF28+CT28</f>
        <v>0</v>
      </c>
      <c r="DK28" s="170">
        <f t="shared" ref="DK28:DK43" si="9">(N28*O28)+(AB28*AC28)+(DH28*DI28)+(AP28*AQ28)+(BD28*BE28)+(BR28*BS28)+(CF28*CG28)+(CT28*CU28)</f>
        <v>0</v>
      </c>
    </row>
    <row r="29" spans="1:115" x14ac:dyDescent="0.2">
      <c r="A29" s="231" t="s">
        <v>35</v>
      </c>
      <c r="B29" s="229"/>
      <c r="C29" s="230"/>
      <c r="D29" s="230"/>
      <c r="E29" s="230"/>
      <c r="F29" s="230"/>
      <c r="G29" s="230"/>
      <c r="H29" s="230"/>
      <c r="I29" s="230"/>
      <c r="J29" s="230"/>
      <c r="K29" s="230"/>
      <c r="L29" s="230"/>
      <c r="M29" s="230"/>
      <c r="N29" s="166">
        <f t="shared" si="0"/>
        <v>0</v>
      </c>
      <c r="O29" s="233">
        <v>1</v>
      </c>
      <c r="P29" s="229"/>
      <c r="Q29" s="230"/>
      <c r="R29" s="230"/>
      <c r="S29" s="230"/>
      <c r="T29" s="230"/>
      <c r="U29" s="230"/>
      <c r="V29" s="230"/>
      <c r="W29" s="230"/>
      <c r="X29" s="230"/>
      <c r="Y29" s="230"/>
      <c r="Z29" s="230"/>
      <c r="AA29" s="230"/>
      <c r="AB29" s="166">
        <f t="shared" si="1"/>
        <v>0</v>
      </c>
      <c r="AC29" s="233">
        <v>1</v>
      </c>
      <c r="AD29" s="229"/>
      <c r="AE29" s="230"/>
      <c r="AF29" s="230"/>
      <c r="AG29" s="230"/>
      <c r="AH29" s="230"/>
      <c r="AI29" s="230"/>
      <c r="AJ29" s="230"/>
      <c r="AK29" s="230"/>
      <c r="AL29" s="230"/>
      <c r="AM29" s="230"/>
      <c r="AN29" s="230"/>
      <c r="AO29" s="230"/>
      <c r="AP29" s="166">
        <f t="shared" si="2"/>
        <v>0</v>
      </c>
      <c r="AQ29" s="234">
        <v>1</v>
      </c>
      <c r="AR29" s="229"/>
      <c r="AS29" s="230"/>
      <c r="AT29" s="230"/>
      <c r="AU29" s="230"/>
      <c r="AV29" s="230"/>
      <c r="AW29" s="230"/>
      <c r="AX29" s="230"/>
      <c r="AY29" s="230"/>
      <c r="AZ29" s="230"/>
      <c r="BA29" s="230"/>
      <c r="BB29" s="230"/>
      <c r="BC29" s="230"/>
      <c r="BD29" s="166">
        <f t="shared" si="3"/>
        <v>0</v>
      </c>
      <c r="BE29" s="234">
        <v>1</v>
      </c>
      <c r="BF29" s="229"/>
      <c r="BG29" s="230"/>
      <c r="BH29" s="230"/>
      <c r="BI29" s="230"/>
      <c r="BJ29" s="230"/>
      <c r="BK29" s="230"/>
      <c r="BL29" s="230"/>
      <c r="BM29" s="230"/>
      <c r="BN29" s="230"/>
      <c r="BO29" s="230"/>
      <c r="BP29" s="230"/>
      <c r="BQ29" s="230"/>
      <c r="BR29" s="166">
        <f t="shared" si="4"/>
        <v>0</v>
      </c>
      <c r="BS29" s="234">
        <v>1</v>
      </c>
      <c r="BT29" s="229"/>
      <c r="BU29" s="230"/>
      <c r="BV29" s="230"/>
      <c r="BW29" s="230"/>
      <c r="BX29" s="230"/>
      <c r="BY29" s="230"/>
      <c r="BZ29" s="230"/>
      <c r="CA29" s="230"/>
      <c r="CB29" s="230"/>
      <c r="CC29" s="230"/>
      <c r="CD29" s="230"/>
      <c r="CE29" s="230"/>
      <c r="CF29" s="166">
        <f t="shared" si="5"/>
        <v>0</v>
      </c>
      <c r="CG29" s="234">
        <v>1</v>
      </c>
      <c r="CH29" s="229"/>
      <c r="CI29" s="230"/>
      <c r="CJ29" s="230"/>
      <c r="CK29" s="230"/>
      <c r="CL29" s="230"/>
      <c r="CM29" s="230"/>
      <c r="CN29" s="230"/>
      <c r="CO29" s="230"/>
      <c r="CP29" s="230"/>
      <c r="CQ29" s="230"/>
      <c r="CR29" s="230"/>
      <c r="CS29" s="230"/>
      <c r="CT29" s="166">
        <f t="shared" si="6"/>
        <v>0</v>
      </c>
      <c r="CU29" s="234">
        <v>1</v>
      </c>
      <c r="CV29" s="229"/>
      <c r="CW29" s="230"/>
      <c r="CX29" s="230"/>
      <c r="CY29" s="230"/>
      <c r="CZ29" s="230"/>
      <c r="DA29" s="230"/>
      <c r="DB29" s="230"/>
      <c r="DC29" s="230"/>
      <c r="DD29" s="230"/>
      <c r="DE29" s="230"/>
      <c r="DF29" s="230"/>
      <c r="DG29" s="230"/>
      <c r="DH29" s="166">
        <f t="shared" si="7"/>
        <v>0</v>
      </c>
      <c r="DI29" s="234">
        <v>1</v>
      </c>
      <c r="DJ29" s="167">
        <f t="shared" si="8"/>
        <v>0</v>
      </c>
      <c r="DK29" s="170">
        <f t="shared" si="9"/>
        <v>0</v>
      </c>
    </row>
    <row r="30" spans="1:115" x14ac:dyDescent="0.2">
      <c r="A30" s="231" t="s">
        <v>35</v>
      </c>
      <c r="B30" s="229"/>
      <c r="C30" s="230"/>
      <c r="D30" s="230"/>
      <c r="E30" s="230"/>
      <c r="F30" s="230"/>
      <c r="G30" s="230"/>
      <c r="H30" s="230"/>
      <c r="I30" s="230"/>
      <c r="J30" s="230"/>
      <c r="K30" s="230"/>
      <c r="L30" s="230"/>
      <c r="M30" s="230"/>
      <c r="N30" s="166">
        <f t="shared" si="0"/>
        <v>0</v>
      </c>
      <c r="O30" s="233">
        <v>1</v>
      </c>
      <c r="P30" s="229"/>
      <c r="Q30" s="230"/>
      <c r="R30" s="230"/>
      <c r="S30" s="230"/>
      <c r="T30" s="230"/>
      <c r="U30" s="230"/>
      <c r="V30" s="230"/>
      <c r="W30" s="230"/>
      <c r="X30" s="230"/>
      <c r="Y30" s="230"/>
      <c r="Z30" s="230"/>
      <c r="AA30" s="230"/>
      <c r="AB30" s="166">
        <f t="shared" si="1"/>
        <v>0</v>
      </c>
      <c r="AC30" s="233">
        <v>1</v>
      </c>
      <c r="AD30" s="229"/>
      <c r="AE30" s="230"/>
      <c r="AF30" s="230"/>
      <c r="AG30" s="230"/>
      <c r="AH30" s="230"/>
      <c r="AI30" s="230"/>
      <c r="AJ30" s="230"/>
      <c r="AK30" s="230"/>
      <c r="AL30" s="230"/>
      <c r="AM30" s="230"/>
      <c r="AN30" s="230"/>
      <c r="AO30" s="230"/>
      <c r="AP30" s="166">
        <f t="shared" si="2"/>
        <v>0</v>
      </c>
      <c r="AQ30" s="234">
        <v>1</v>
      </c>
      <c r="AR30" s="229"/>
      <c r="AS30" s="230"/>
      <c r="AT30" s="230"/>
      <c r="AU30" s="230"/>
      <c r="AV30" s="230"/>
      <c r="AW30" s="230"/>
      <c r="AX30" s="230"/>
      <c r="AY30" s="230"/>
      <c r="AZ30" s="230"/>
      <c r="BA30" s="230"/>
      <c r="BB30" s="230"/>
      <c r="BC30" s="230"/>
      <c r="BD30" s="166">
        <f t="shared" si="3"/>
        <v>0</v>
      </c>
      <c r="BE30" s="234">
        <v>1</v>
      </c>
      <c r="BF30" s="229"/>
      <c r="BG30" s="230"/>
      <c r="BH30" s="230"/>
      <c r="BI30" s="230"/>
      <c r="BJ30" s="230"/>
      <c r="BK30" s="230"/>
      <c r="BL30" s="230"/>
      <c r="BM30" s="230"/>
      <c r="BN30" s="230"/>
      <c r="BO30" s="230"/>
      <c r="BP30" s="230"/>
      <c r="BQ30" s="230"/>
      <c r="BR30" s="166">
        <f t="shared" si="4"/>
        <v>0</v>
      </c>
      <c r="BS30" s="234">
        <v>1</v>
      </c>
      <c r="BT30" s="229"/>
      <c r="BU30" s="230"/>
      <c r="BV30" s="230"/>
      <c r="BW30" s="230"/>
      <c r="BX30" s="230"/>
      <c r="BY30" s="230"/>
      <c r="BZ30" s="230"/>
      <c r="CA30" s="230"/>
      <c r="CB30" s="230"/>
      <c r="CC30" s="230"/>
      <c r="CD30" s="230"/>
      <c r="CE30" s="230"/>
      <c r="CF30" s="166">
        <f t="shared" si="5"/>
        <v>0</v>
      </c>
      <c r="CG30" s="234">
        <v>1</v>
      </c>
      <c r="CH30" s="229"/>
      <c r="CI30" s="230"/>
      <c r="CJ30" s="230"/>
      <c r="CK30" s="230"/>
      <c r="CL30" s="230"/>
      <c r="CM30" s="230"/>
      <c r="CN30" s="230"/>
      <c r="CO30" s="230"/>
      <c r="CP30" s="230"/>
      <c r="CQ30" s="230"/>
      <c r="CR30" s="230"/>
      <c r="CS30" s="230"/>
      <c r="CT30" s="166">
        <f t="shared" si="6"/>
        <v>0</v>
      </c>
      <c r="CU30" s="234">
        <v>1</v>
      </c>
      <c r="CV30" s="229"/>
      <c r="CW30" s="230"/>
      <c r="CX30" s="230"/>
      <c r="CY30" s="230"/>
      <c r="CZ30" s="230"/>
      <c r="DA30" s="230"/>
      <c r="DB30" s="230"/>
      <c r="DC30" s="230"/>
      <c r="DD30" s="230"/>
      <c r="DE30" s="230"/>
      <c r="DF30" s="230"/>
      <c r="DG30" s="230"/>
      <c r="DH30" s="166">
        <f t="shared" si="7"/>
        <v>0</v>
      </c>
      <c r="DI30" s="234">
        <v>1</v>
      </c>
      <c r="DJ30" s="167">
        <f t="shared" si="8"/>
        <v>0</v>
      </c>
      <c r="DK30" s="170">
        <f t="shared" si="9"/>
        <v>0</v>
      </c>
    </row>
    <row r="31" spans="1:115" x14ac:dyDescent="0.2">
      <c r="A31" s="231" t="s">
        <v>35</v>
      </c>
      <c r="B31" s="229"/>
      <c r="C31" s="230"/>
      <c r="D31" s="230"/>
      <c r="E31" s="230"/>
      <c r="F31" s="230"/>
      <c r="G31" s="230"/>
      <c r="H31" s="230"/>
      <c r="I31" s="230"/>
      <c r="J31" s="230"/>
      <c r="K31" s="230"/>
      <c r="L31" s="230"/>
      <c r="M31" s="230"/>
      <c r="N31" s="166">
        <f t="shared" si="0"/>
        <v>0</v>
      </c>
      <c r="O31" s="233">
        <v>1</v>
      </c>
      <c r="P31" s="229"/>
      <c r="Q31" s="230"/>
      <c r="R31" s="230"/>
      <c r="S31" s="230"/>
      <c r="T31" s="230"/>
      <c r="U31" s="230"/>
      <c r="V31" s="230"/>
      <c r="W31" s="230"/>
      <c r="X31" s="230"/>
      <c r="Y31" s="230"/>
      <c r="Z31" s="230"/>
      <c r="AA31" s="230"/>
      <c r="AB31" s="166">
        <f t="shared" si="1"/>
        <v>0</v>
      </c>
      <c r="AC31" s="233">
        <v>1</v>
      </c>
      <c r="AD31" s="229"/>
      <c r="AE31" s="230"/>
      <c r="AF31" s="230"/>
      <c r="AG31" s="230"/>
      <c r="AH31" s="230"/>
      <c r="AI31" s="230"/>
      <c r="AJ31" s="230"/>
      <c r="AK31" s="230"/>
      <c r="AL31" s="230"/>
      <c r="AM31" s="230"/>
      <c r="AN31" s="230"/>
      <c r="AO31" s="230"/>
      <c r="AP31" s="166">
        <f t="shared" si="2"/>
        <v>0</v>
      </c>
      <c r="AQ31" s="234">
        <v>1</v>
      </c>
      <c r="AR31" s="229"/>
      <c r="AS31" s="230"/>
      <c r="AT31" s="230"/>
      <c r="AU31" s="230"/>
      <c r="AV31" s="230"/>
      <c r="AW31" s="230"/>
      <c r="AX31" s="230"/>
      <c r="AY31" s="230"/>
      <c r="AZ31" s="230"/>
      <c r="BA31" s="230"/>
      <c r="BB31" s="230"/>
      <c r="BC31" s="230"/>
      <c r="BD31" s="166">
        <f t="shared" si="3"/>
        <v>0</v>
      </c>
      <c r="BE31" s="234">
        <v>1</v>
      </c>
      <c r="BF31" s="229"/>
      <c r="BG31" s="230"/>
      <c r="BH31" s="230"/>
      <c r="BI31" s="230"/>
      <c r="BJ31" s="230"/>
      <c r="BK31" s="230"/>
      <c r="BL31" s="230"/>
      <c r="BM31" s="230"/>
      <c r="BN31" s="230"/>
      <c r="BO31" s="230"/>
      <c r="BP31" s="230"/>
      <c r="BQ31" s="230"/>
      <c r="BR31" s="166">
        <f t="shared" si="4"/>
        <v>0</v>
      </c>
      <c r="BS31" s="234">
        <v>1</v>
      </c>
      <c r="BT31" s="229"/>
      <c r="BU31" s="230"/>
      <c r="BV31" s="230"/>
      <c r="BW31" s="230"/>
      <c r="BX31" s="230"/>
      <c r="BY31" s="230"/>
      <c r="BZ31" s="230"/>
      <c r="CA31" s="230"/>
      <c r="CB31" s="230"/>
      <c r="CC31" s="230"/>
      <c r="CD31" s="230"/>
      <c r="CE31" s="230"/>
      <c r="CF31" s="166">
        <f t="shared" si="5"/>
        <v>0</v>
      </c>
      <c r="CG31" s="234">
        <v>1</v>
      </c>
      <c r="CH31" s="229"/>
      <c r="CI31" s="230"/>
      <c r="CJ31" s="230"/>
      <c r="CK31" s="230"/>
      <c r="CL31" s="230"/>
      <c r="CM31" s="230"/>
      <c r="CN31" s="230"/>
      <c r="CO31" s="230"/>
      <c r="CP31" s="230"/>
      <c r="CQ31" s="230"/>
      <c r="CR31" s="230"/>
      <c r="CS31" s="230"/>
      <c r="CT31" s="166">
        <f t="shared" si="6"/>
        <v>0</v>
      </c>
      <c r="CU31" s="234">
        <v>1</v>
      </c>
      <c r="CV31" s="229"/>
      <c r="CW31" s="230"/>
      <c r="CX31" s="230"/>
      <c r="CY31" s="230"/>
      <c r="CZ31" s="230"/>
      <c r="DA31" s="230"/>
      <c r="DB31" s="230"/>
      <c r="DC31" s="230"/>
      <c r="DD31" s="230"/>
      <c r="DE31" s="230"/>
      <c r="DF31" s="230"/>
      <c r="DG31" s="230"/>
      <c r="DH31" s="166">
        <f t="shared" si="7"/>
        <v>0</v>
      </c>
      <c r="DI31" s="234">
        <v>1</v>
      </c>
      <c r="DJ31" s="167">
        <f t="shared" si="8"/>
        <v>0</v>
      </c>
      <c r="DK31" s="170">
        <f t="shared" si="9"/>
        <v>0</v>
      </c>
    </row>
    <row r="32" spans="1:115" x14ac:dyDescent="0.2">
      <c r="A32" s="231" t="s">
        <v>35</v>
      </c>
      <c r="B32" s="229"/>
      <c r="C32" s="230"/>
      <c r="D32" s="230"/>
      <c r="E32" s="230"/>
      <c r="F32" s="230"/>
      <c r="G32" s="230"/>
      <c r="H32" s="230"/>
      <c r="I32" s="230"/>
      <c r="J32" s="230"/>
      <c r="K32" s="230"/>
      <c r="L32" s="230"/>
      <c r="M32" s="230"/>
      <c r="N32" s="166">
        <f t="shared" si="0"/>
        <v>0</v>
      </c>
      <c r="O32" s="233">
        <v>1</v>
      </c>
      <c r="P32" s="229"/>
      <c r="Q32" s="230"/>
      <c r="R32" s="230"/>
      <c r="S32" s="230"/>
      <c r="T32" s="230"/>
      <c r="U32" s="230"/>
      <c r="V32" s="230"/>
      <c r="W32" s="230"/>
      <c r="X32" s="230"/>
      <c r="Y32" s="230"/>
      <c r="Z32" s="230"/>
      <c r="AA32" s="230"/>
      <c r="AB32" s="166">
        <f t="shared" si="1"/>
        <v>0</v>
      </c>
      <c r="AC32" s="233">
        <v>1</v>
      </c>
      <c r="AD32" s="229"/>
      <c r="AE32" s="230"/>
      <c r="AF32" s="230"/>
      <c r="AG32" s="230"/>
      <c r="AH32" s="230"/>
      <c r="AI32" s="230"/>
      <c r="AJ32" s="230"/>
      <c r="AK32" s="230"/>
      <c r="AL32" s="230"/>
      <c r="AM32" s="230"/>
      <c r="AN32" s="230"/>
      <c r="AO32" s="230"/>
      <c r="AP32" s="166">
        <f t="shared" si="2"/>
        <v>0</v>
      </c>
      <c r="AQ32" s="234">
        <v>1</v>
      </c>
      <c r="AR32" s="229"/>
      <c r="AS32" s="230"/>
      <c r="AT32" s="230"/>
      <c r="AU32" s="230"/>
      <c r="AV32" s="230"/>
      <c r="AW32" s="230"/>
      <c r="AX32" s="230"/>
      <c r="AY32" s="230"/>
      <c r="AZ32" s="230"/>
      <c r="BA32" s="230"/>
      <c r="BB32" s="230"/>
      <c r="BC32" s="230"/>
      <c r="BD32" s="166">
        <f t="shared" si="3"/>
        <v>0</v>
      </c>
      <c r="BE32" s="234">
        <v>1</v>
      </c>
      <c r="BF32" s="229"/>
      <c r="BG32" s="230"/>
      <c r="BH32" s="230"/>
      <c r="BI32" s="230"/>
      <c r="BJ32" s="230"/>
      <c r="BK32" s="230"/>
      <c r="BL32" s="230"/>
      <c r="BM32" s="230"/>
      <c r="BN32" s="230"/>
      <c r="BO32" s="230"/>
      <c r="BP32" s="230"/>
      <c r="BQ32" s="230"/>
      <c r="BR32" s="166">
        <f t="shared" si="4"/>
        <v>0</v>
      </c>
      <c r="BS32" s="234">
        <v>1</v>
      </c>
      <c r="BT32" s="229"/>
      <c r="BU32" s="230"/>
      <c r="BV32" s="230"/>
      <c r="BW32" s="230"/>
      <c r="BX32" s="230"/>
      <c r="BY32" s="230"/>
      <c r="BZ32" s="230"/>
      <c r="CA32" s="230"/>
      <c r="CB32" s="230"/>
      <c r="CC32" s="230"/>
      <c r="CD32" s="230"/>
      <c r="CE32" s="230"/>
      <c r="CF32" s="166">
        <f t="shared" si="5"/>
        <v>0</v>
      </c>
      <c r="CG32" s="234">
        <v>1</v>
      </c>
      <c r="CH32" s="229"/>
      <c r="CI32" s="230"/>
      <c r="CJ32" s="230"/>
      <c r="CK32" s="230"/>
      <c r="CL32" s="230"/>
      <c r="CM32" s="230"/>
      <c r="CN32" s="230"/>
      <c r="CO32" s="230"/>
      <c r="CP32" s="230"/>
      <c r="CQ32" s="230"/>
      <c r="CR32" s="230"/>
      <c r="CS32" s="230"/>
      <c r="CT32" s="166">
        <f t="shared" si="6"/>
        <v>0</v>
      </c>
      <c r="CU32" s="234">
        <v>1</v>
      </c>
      <c r="CV32" s="229"/>
      <c r="CW32" s="230"/>
      <c r="CX32" s="230"/>
      <c r="CY32" s="230"/>
      <c r="CZ32" s="230"/>
      <c r="DA32" s="230"/>
      <c r="DB32" s="230"/>
      <c r="DC32" s="230"/>
      <c r="DD32" s="230"/>
      <c r="DE32" s="230"/>
      <c r="DF32" s="230"/>
      <c r="DG32" s="230"/>
      <c r="DH32" s="166">
        <f t="shared" si="7"/>
        <v>0</v>
      </c>
      <c r="DI32" s="234">
        <v>1</v>
      </c>
      <c r="DJ32" s="167">
        <f t="shared" si="8"/>
        <v>0</v>
      </c>
      <c r="DK32" s="170">
        <f t="shared" si="9"/>
        <v>0</v>
      </c>
    </row>
    <row r="33" spans="1:115" x14ac:dyDescent="0.2">
      <c r="A33" s="231" t="s">
        <v>35</v>
      </c>
      <c r="B33" s="229"/>
      <c r="C33" s="230"/>
      <c r="D33" s="230"/>
      <c r="E33" s="230"/>
      <c r="F33" s="230"/>
      <c r="G33" s="230"/>
      <c r="H33" s="230"/>
      <c r="I33" s="230"/>
      <c r="J33" s="230"/>
      <c r="K33" s="230"/>
      <c r="L33" s="230"/>
      <c r="M33" s="230"/>
      <c r="N33" s="166">
        <f t="shared" si="0"/>
        <v>0</v>
      </c>
      <c r="O33" s="233">
        <v>1</v>
      </c>
      <c r="P33" s="229"/>
      <c r="Q33" s="230"/>
      <c r="R33" s="230"/>
      <c r="S33" s="230"/>
      <c r="T33" s="230"/>
      <c r="U33" s="230"/>
      <c r="V33" s="230"/>
      <c r="W33" s="230"/>
      <c r="X33" s="230"/>
      <c r="Y33" s="230"/>
      <c r="Z33" s="230"/>
      <c r="AA33" s="230"/>
      <c r="AB33" s="166">
        <f t="shared" si="1"/>
        <v>0</v>
      </c>
      <c r="AC33" s="233">
        <v>1</v>
      </c>
      <c r="AD33" s="229"/>
      <c r="AE33" s="230"/>
      <c r="AF33" s="230"/>
      <c r="AG33" s="230"/>
      <c r="AH33" s="230"/>
      <c r="AI33" s="230"/>
      <c r="AJ33" s="230"/>
      <c r="AK33" s="230"/>
      <c r="AL33" s="230"/>
      <c r="AM33" s="230"/>
      <c r="AN33" s="230"/>
      <c r="AO33" s="230"/>
      <c r="AP33" s="166">
        <f t="shared" si="2"/>
        <v>0</v>
      </c>
      <c r="AQ33" s="234">
        <v>1</v>
      </c>
      <c r="AR33" s="229"/>
      <c r="AS33" s="230"/>
      <c r="AT33" s="230"/>
      <c r="AU33" s="230"/>
      <c r="AV33" s="230"/>
      <c r="AW33" s="230"/>
      <c r="AX33" s="230"/>
      <c r="AY33" s="230"/>
      <c r="AZ33" s="230"/>
      <c r="BA33" s="230"/>
      <c r="BB33" s="230"/>
      <c r="BC33" s="230"/>
      <c r="BD33" s="166">
        <f t="shared" si="3"/>
        <v>0</v>
      </c>
      <c r="BE33" s="234">
        <v>1</v>
      </c>
      <c r="BF33" s="229"/>
      <c r="BG33" s="230"/>
      <c r="BH33" s="230"/>
      <c r="BI33" s="230"/>
      <c r="BJ33" s="230"/>
      <c r="BK33" s="230"/>
      <c r="BL33" s="230"/>
      <c r="BM33" s="230"/>
      <c r="BN33" s="230"/>
      <c r="BO33" s="230"/>
      <c r="BP33" s="230"/>
      <c r="BQ33" s="230"/>
      <c r="BR33" s="166">
        <f t="shared" si="4"/>
        <v>0</v>
      </c>
      <c r="BS33" s="234">
        <v>1</v>
      </c>
      <c r="BT33" s="229"/>
      <c r="BU33" s="230"/>
      <c r="BV33" s="230"/>
      <c r="BW33" s="230"/>
      <c r="BX33" s="230"/>
      <c r="BY33" s="230"/>
      <c r="BZ33" s="230"/>
      <c r="CA33" s="230"/>
      <c r="CB33" s="230"/>
      <c r="CC33" s="230"/>
      <c r="CD33" s="230"/>
      <c r="CE33" s="230"/>
      <c r="CF33" s="166">
        <f t="shared" si="5"/>
        <v>0</v>
      </c>
      <c r="CG33" s="234">
        <v>1</v>
      </c>
      <c r="CH33" s="229"/>
      <c r="CI33" s="230"/>
      <c r="CJ33" s="230"/>
      <c r="CK33" s="230"/>
      <c r="CL33" s="230"/>
      <c r="CM33" s="230"/>
      <c r="CN33" s="230"/>
      <c r="CO33" s="230"/>
      <c r="CP33" s="230"/>
      <c r="CQ33" s="230"/>
      <c r="CR33" s="230"/>
      <c r="CS33" s="230"/>
      <c r="CT33" s="166">
        <f t="shared" si="6"/>
        <v>0</v>
      </c>
      <c r="CU33" s="234">
        <v>1</v>
      </c>
      <c r="CV33" s="229"/>
      <c r="CW33" s="230"/>
      <c r="CX33" s="230"/>
      <c r="CY33" s="230"/>
      <c r="CZ33" s="230"/>
      <c r="DA33" s="230"/>
      <c r="DB33" s="230"/>
      <c r="DC33" s="230"/>
      <c r="DD33" s="230"/>
      <c r="DE33" s="230"/>
      <c r="DF33" s="230"/>
      <c r="DG33" s="230"/>
      <c r="DH33" s="166">
        <f t="shared" si="7"/>
        <v>0</v>
      </c>
      <c r="DI33" s="234">
        <v>1</v>
      </c>
      <c r="DJ33" s="167">
        <f t="shared" si="8"/>
        <v>0</v>
      </c>
      <c r="DK33" s="170">
        <f t="shared" si="9"/>
        <v>0</v>
      </c>
    </row>
    <row r="34" spans="1:115" x14ac:dyDescent="0.2">
      <c r="A34" s="231" t="s">
        <v>35</v>
      </c>
      <c r="B34" s="229"/>
      <c r="C34" s="230"/>
      <c r="D34" s="230"/>
      <c r="E34" s="230"/>
      <c r="F34" s="230"/>
      <c r="G34" s="230"/>
      <c r="H34" s="230"/>
      <c r="I34" s="230"/>
      <c r="J34" s="230"/>
      <c r="K34" s="230"/>
      <c r="L34" s="230"/>
      <c r="M34" s="230"/>
      <c r="N34" s="166">
        <f t="shared" si="0"/>
        <v>0</v>
      </c>
      <c r="O34" s="233">
        <v>1</v>
      </c>
      <c r="P34" s="229"/>
      <c r="Q34" s="230"/>
      <c r="R34" s="230"/>
      <c r="S34" s="230"/>
      <c r="T34" s="230"/>
      <c r="U34" s="230"/>
      <c r="V34" s="230"/>
      <c r="W34" s="230"/>
      <c r="X34" s="230"/>
      <c r="Y34" s="230"/>
      <c r="Z34" s="230"/>
      <c r="AA34" s="230"/>
      <c r="AB34" s="166">
        <f t="shared" si="1"/>
        <v>0</v>
      </c>
      <c r="AC34" s="233">
        <v>1</v>
      </c>
      <c r="AD34" s="229"/>
      <c r="AE34" s="230"/>
      <c r="AF34" s="230"/>
      <c r="AG34" s="230"/>
      <c r="AH34" s="230"/>
      <c r="AI34" s="230"/>
      <c r="AJ34" s="230"/>
      <c r="AK34" s="230"/>
      <c r="AL34" s="230"/>
      <c r="AM34" s="230"/>
      <c r="AN34" s="230"/>
      <c r="AO34" s="230"/>
      <c r="AP34" s="166">
        <f t="shared" si="2"/>
        <v>0</v>
      </c>
      <c r="AQ34" s="234">
        <v>1</v>
      </c>
      <c r="AR34" s="229"/>
      <c r="AS34" s="230"/>
      <c r="AT34" s="230"/>
      <c r="AU34" s="230"/>
      <c r="AV34" s="230"/>
      <c r="AW34" s="230"/>
      <c r="AX34" s="230"/>
      <c r="AY34" s="230"/>
      <c r="AZ34" s="230"/>
      <c r="BA34" s="230"/>
      <c r="BB34" s="230"/>
      <c r="BC34" s="230"/>
      <c r="BD34" s="166">
        <f t="shared" si="3"/>
        <v>0</v>
      </c>
      <c r="BE34" s="234">
        <v>1</v>
      </c>
      <c r="BF34" s="229"/>
      <c r="BG34" s="230"/>
      <c r="BH34" s="230"/>
      <c r="BI34" s="230"/>
      <c r="BJ34" s="230"/>
      <c r="BK34" s="230"/>
      <c r="BL34" s="230"/>
      <c r="BM34" s="230"/>
      <c r="BN34" s="230"/>
      <c r="BO34" s="230"/>
      <c r="BP34" s="230"/>
      <c r="BQ34" s="230"/>
      <c r="BR34" s="166">
        <f t="shared" si="4"/>
        <v>0</v>
      </c>
      <c r="BS34" s="234">
        <v>1</v>
      </c>
      <c r="BT34" s="229"/>
      <c r="BU34" s="230"/>
      <c r="BV34" s="230"/>
      <c r="BW34" s="230"/>
      <c r="BX34" s="230"/>
      <c r="BY34" s="230"/>
      <c r="BZ34" s="230"/>
      <c r="CA34" s="230"/>
      <c r="CB34" s="230"/>
      <c r="CC34" s="230"/>
      <c r="CD34" s="230"/>
      <c r="CE34" s="230"/>
      <c r="CF34" s="166">
        <f t="shared" si="5"/>
        <v>0</v>
      </c>
      <c r="CG34" s="234">
        <v>1</v>
      </c>
      <c r="CH34" s="229"/>
      <c r="CI34" s="230"/>
      <c r="CJ34" s="230"/>
      <c r="CK34" s="230"/>
      <c r="CL34" s="230"/>
      <c r="CM34" s="230"/>
      <c r="CN34" s="230"/>
      <c r="CO34" s="230"/>
      <c r="CP34" s="230"/>
      <c r="CQ34" s="230"/>
      <c r="CR34" s="230"/>
      <c r="CS34" s="230"/>
      <c r="CT34" s="166">
        <f t="shared" si="6"/>
        <v>0</v>
      </c>
      <c r="CU34" s="234">
        <v>1</v>
      </c>
      <c r="CV34" s="229"/>
      <c r="CW34" s="230"/>
      <c r="CX34" s="230"/>
      <c r="CY34" s="230"/>
      <c r="CZ34" s="230"/>
      <c r="DA34" s="230"/>
      <c r="DB34" s="230"/>
      <c r="DC34" s="230"/>
      <c r="DD34" s="230"/>
      <c r="DE34" s="230"/>
      <c r="DF34" s="230"/>
      <c r="DG34" s="230"/>
      <c r="DH34" s="166">
        <f t="shared" si="7"/>
        <v>0</v>
      </c>
      <c r="DI34" s="234">
        <v>1</v>
      </c>
      <c r="DJ34" s="167">
        <f t="shared" si="8"/>
        <v>0</v>
      </c>
      <c r="DK34" s="170">
        <f t="shared" si="9"/>
        <v>0</v>
      </c>
    </row>
    <row r="35" spans="1:115" x14ac:dyDescent="0.2">
      <c r="A35" s="15" t="s">
        <v>30</v>
      </c>
      <c r="B35" s="8"/>
      <c r="C35" s="9"/>
      <c r="D35" s="9"/>
      <c r="E35" s="9"/>
      <c r="F35" s="9"/>
      <c r="G35" s="9"/>
      <c r="H35" s="9"/>
      <c r="I35" s="9"/>
      <c r="J35" s="9"/>
      <c r="K35" s="9"/>
      <c r="L35" s="9"/>
      <c r="M35" s="9"/>
      <c r="N35" s="59"/>
      <c r="O35" s="60"/>
      <c r="P35" s="10"/>
      <c r="Q35" s="1"/>
      <c r="R35" s="1"/>
      <c r="S35" s="1"/>
      <c r="T35" s="1"/>
      <c r="U35" s="1"/>
      <c r="V35" s="1"/>
      <c r="W35" s="1"/>
      <c r="X35" s="1"/>
      <c r="Y35" s="1"/>
      <c r="Z35" s="1"/>
      <c r="AA35" s="1"/>
      <c r="AB35" s="62"/>
      <c r="AC35" s="61"/>
      <c r="AD35" s="111"/>
      <c r="AE35" s="112"/>
      <c r="AF35" s="112"/>
      <c r="AG35" s="112"/>
      <c r="AH35" s="112"/>
      <c r="AI35" s="112"/>
      <c r="AJ35" s="112"/>
      <c r="AK35" s="112"/>
      <c r="AL35" s="112"/>
      <c r="AM35" s="112"/>
      <c r="AN35" s="112"/>
      <c r="AO35" s="112"/>
      <c r="AP35" s="62"/>
      <c r="AQ35" s="61"/>
      <c r="AR35" s="111"/>
      <c r="AS35" s="112"/>
      <c r="AT35" s="112"/>
      <c r="AU35" s="112"/>
      <c r="AV35" s="112"/>
      <c r="AW35" s="112"/>
      <c r="AX35" s="112"/>
      <c r="AY35" s="112"/>
      <c r="AZ35" s="112"/>
      <c r="BA35" s="112"/>
      <c r="BB35" s="112"/>
      <c r="BC35" s="112"/>
      <c r="BD35" s="62"/>
      <c r="BE35" s="61"/>
      <c r="BF35" s="111"/>
      <c r="BG35" s="112"/>
      <c r="BH35" s="112"/>
      <c r="BI35" s="112"/>
      <c r="BJ35" s="112"/>
      <c r="BK35" s="112"/>
      <c r="BL35" s="112"/>
      <c r="BM35" s="112"/>
      <c r="BN35" s="112"/>
      <c r="BO35" s="112"/>
      <c r="BP35" s="112"/>
      <c r="BQ35" s="112"/>
      <c r="BR35" s="62"/>
      <c r="BS35" s="61"/>
      <c r="BT35" s="111"/>
      <c r="BU35" s="112"/>
      <c r="BV35" s="112"/>
      <c r="BW35" s="112"/>
      <c r="BX35" s="112"/>
      <c r="BY35" s="112"/>
      <c r="BZ35" s="112"/>
      <c r="CA35" s="112"/>
      <c r="CB35" s="112"/>
      <c r="CC35" s="112"/>
      <c r="CD35" s="112"/>
      <c r="CE35" s="112"/>
      <c r="CF35" s="62"/>
      <c r="CG35" s="61"/>
      <c r="CH35" s="111"/>
      <c r="CI35" s="112"/>
      <c r="CJ35" s="112"/>
      <c r="CK35" s="112"/>
      <c r="CL35" s="112"/>
      <c r="CM35" s="112"/>
      <c r="CN35" s="112"/>
      <c r="CO35" s="112"/>
      <c r="CP35" s="112"/>
      <c r="CQ35" s="112"/>
      <c r="CR35" s="112"/>
      <c r="CS35" s="112"/>
      <c r="CT35" s="62"/>
      <c r="CU35" s="61"/>
      <c r="CV35" s="111"/>
      <c r="CW35" s="112"/>
      <c r="CX35" s="112"/>
      <c r="CY35" s="112"/>
      <c r="CZ35" s="112"/>
      <c r="DA35" s="112"/>
      <c r="DB35" s="112"/>
      <c r="DC35" s="112"/>
      <c r="DD35" s="112"/>
      <c r="DE35" s="112"/>
      <c r="DF35" s="112"/>
      <c r="DG35" s="112"/>
      <c r="DH35" s="62"/>
      <c r="DI35" s="61"/>
      <c r="DJ35" s="251"/>
      <c r="DK35" s="252"/>
    </row>
    <row r="36" spans="1:115" x14ac:dyDescent="0.2">
      <c r="A36" s="231" t="s">
        <v>35</v>
      </c>
      <c r="B36" s="229"/>
      <c r="C36" s="230"/>
      <c r="D36" s="230"/>
      <c r="E36" s="230"/>
      <c r="F36" s="230"/>
      <c r="G36" s="230"/>
      <c r="H36" s="230"/>
      <c r="I36" s="230"/>
      <c r="J36" s="230"/>
      <c r="K36" s="230"/>
      <c r="L36" s="230"/>
      <c r="M36" s="230"/>
      <c r="N36" s="166">
        <f>SUM(B36:M36)</f>
        <v>0</v>
      </c>
      <c r="O36" s="233">
        <v>1</v>
      </c>
      <c r="P36" s="229"/>
      <c r="Q36" s="230"/>
      <c r="R36" s="230"/>
      <c r="S36" s="230"/>
      <c r="T36" s="230"/>
      <c r="U36" s="230"/>
      <c r="V36" s="230"/>
      <c r="W36" s="230"/>
      <c r="X36" s="230"/>
      <c r="Y36" s="230"/>
      <c r="Z36" s="230"/>
      <c r="AA36" s="230"/>
      <c r="AB36" s="166">
        <f>SUM(P36:AA36)</f>
        <v>0</v>
      </c>
      <c r="AC36" s="233">
        <v>1</v>
      </c>
      <c r="AD36" s="229"/>
      <c r="AE36" s="230"/>
      <c r="AF36" s="230"/>
      <c r="AG36" s="230"/>
      <c r="AH36" s="230"/>
      <c r="AI36" s="230"/>
      <c r="AJ36" s="230"/>
      <c r="AK36" s="230"/>
      <c r="AL36" s="230"/>
      <c r="AM36" s="230"/>
      <c r="AN36" s="230"/>
      <c r="AO36" s="230"/>
      <c r="AP36" s="166">
        <f>SUM(AD36:AO36)</f>
        <v>0</v>
      </c>
      <c r="AQ36" s="234">
        <v>1</v>
      </c>
      <c r="AR36" s="229"/>
      <c r="AS36" s="230"/>
      <c r="AT36" s="230"/>
      <c r="AU36" s="230"/>
      <c r="AV36" s="230"/>
      <c r="AW36" s="230"/>
      <c r="AX36" s="230"/>
      <c r="AY36" s="230"/>
      <c r="AZ36" s="230"/>
      <c r="BA36" s="230"/>
      <c r="BB36" s="230"/>
      <c r="BC36" s="230"/>
      <c r="BD36" s="166">
        <f>SUM(AR36:BC36)</f>
        <v>0</v>
      </c>
      <c r="BE36" s="234">
        <v>1</v>
      </c>
      <c r="BF36" s="229"/>
      <c r="BG36" s="230"/>
      <c r="BH36" s="230"/>
      <c r="BI36" s="230"/>
      <c r="BJ36" s="230"/>
      <c r="BK36" s="230"/>
      <c r="BL36" s="230"/>
      <c r="BM36" s="230"/>
      <c r="BN36" s="230"/>
      <c r="BO36" s="230"/>
      <c r="BP36" s="230"/>
      <c r="BQ36" s="230"/>
      <c r="BR36" s="166">
        <f>SUM(BF36:BQ36)</f>
        <v>0</v>
      </c>
      <c r="BS36" s="234">
        <v>1</v>
      </c>
      <c r="BT36" s="229"/>
      <c r="BU36" s="230"/>
      <c r="BV36" s="230"/>
      <c r="BW36" s="230"/>
      <c r="BX36" s="230"/>
      <c r="BY36" s="230"/>
      <c r="BZ36" s="230"/>
      <c r="CA36" s="230"/>
      <c r="CB36" s="230"/>
      <c r="CC36" s="230"/>
      <c r="CD36" s="230"/>
      <c r="CE36" s="230"/>
      <c r="CF36" s="166">
        <f>SUM(BT36:CE36)</f>
        <v>0</v>
      </c>
      <c r="CG36" s="234">
        <v>1</v>
      </c>
      <c r="CH36" s="229"/>
      <c r="CI36" s="230"/>
      <c r="CJ36" s="230"/>
      <c r="CK36" s="230"/>
      <c r="CL36" s="230"/>
      <c r="CM36" s="230"/>
      <c r="CN36" s="230"/>
      <c r="CO36" s="230"/>
      <c r="CP36" s="230"/>
      <c r="CQ36" s="230"/>
      <c r="CR36" s="230"/>
      <c r="CS36" s="230"/>
      <c r="CT36" s="166">
        <f>SUM(CH36:CS36)</f>
        <v>0</v>
      </c>
      <c r="CU36" s="234">
        <v>1</v>
      </c>
      <c r="CV36" s="229"/>
      <c r="CW36" s="230"/>
      <c r="CX36" s="230"/>
      <c r="CY36" s="230"/>
      <c r="CZ36" s="230"/>
      <c r="DA36" s="230"/>
      <c r="DB36" s="230"/>
      <c r="DC36" s="230"/>
      <c r="DD36" s="230"/>
      <c r="DE36" s="230"/>
      <c r="DF36" s="230"/>
      <c r="DG36" s="230"/>
      <c r="DH36" s="166">
        <f>SUM(CV36:DG36)</f>
        <v>0</v>
      </c>
      <c r="DI36" s="234">
        <v>1</v>
      </c>
      <c r="DJ36" s="167">
        <f t="shared" si="8"/>
        <v>0</v>
      </c>
      <c r="DK36" s="170">
        <f t="shared" si="9"/>
        <v>0</v>
      </c>
    </row>
    <row r="37" spans="1:115" x14ac:dyDescent="0.2">
      <c r="A37" s="231" t="s">
        <v>35</v>
      </c>
      <c r="B37" s="229"/>
      <c r="C37" s="230"/>
      <c r="D37" s="230"/>
      <c r="E37" s="230"/>
      <c r="F37" s="230"/>
      <c r="G37" s="230"/>
      <c r="H37" s="230"/>
      <c r="I37" s="230"/>
      <c r="J37" s="230"/>
      <c r="K37" s="230"/>
      <c r="L37" s="230"/>
      <c r="M37" s="230"/>
      <c r="N37" s="166">
        <f t="shared" ref="N37:N43" si="10">SUM(B37:M37)</f>
        <v>0</v>
      </c>
      <c r="O37" s="233">
        <v>1</v>
      </c>
      <c r="P37" s="229"/>
      <c r="Q37" s="230"/>
      <c r="R37" s="230"/>
      <c r="S37" s="230"/>
      <c r="T37" s="230"/>
      <c r="U37" s="230"/>
      <c r="V37" s="230"/>
      <c r="W37" s="230"/>
      <c r="X37" s="230"/>
      <c r="Y37" s="230"/>
      <c r="Z37" s="230"/>
      <c r="AA37" s="230"/>
      <c r="AB37" s="166">
        <f t="shared" ref="AB37:AB43" si="11">SUM(P37:AA37)</f>
        <v>0</v>
      </c>
      <c r="AC37" s="233">
        <v>1</v>
      </c>
      <c r="AD37" s="229"/>
      <c r="AE37" s="230"/>
      <c r="AF37" s="230"/>
      <c r="AG37" s="230"/>
      <c r="AH37" s="230"/>
      <c r="AI37" s="230"/>
      <c r="AJ37" s="230"/>
      <c r="AK37" s="230"/>
      <c r="AL37" s="230"/>
      <c r="AM37" s="230"/>
      <c r="AN37" s="230"/>
      <c r="AO37" s="230"/>
      <c r="AP37" s="166">
        <f t="shared" ref="AP37:AP43" si="12">SUM(AD37:AO37)</f>
        <v>0</v>
      </c>
      <c r="AQ37" s="234">
        <v>1</v>
      </c>
      <c r="AR37" s="229"/>
      <c r="AS37" s="230"/>
      <c r="AT37" s="230"/>
      <c r="AU37" s="230"/>
      <c r="AV37" s="230"/>
      <c r="AW37" s="230"/>
      <c r="AX37" s="230"/>
      <c r="AY37" s="230"/>
      <c r="AZ37" s="230"/>
      <c r="BA37" s="230"/>
      <c r="BB37" s="230"/>
      <c r="BC37" s="230"/>
      <c r="BD37" s="166">
        <f t="shared" ref="BD37:BD43" si="13">SUM(AR37:BC37)</f>
        <v>0</v>
      </c>
      <c r="BE37" s="234">
        <v>1</v>
      </c>
      <c r="BF37" s="229"/>
      <c r="BG37" s="230"/>
      <c r="BH37" s="230"/>
      <c r="BI37" s="230"/>
      <c r="BJ37" s="230"/>
      <c r="BK37" s="230"/>
      <c r="BL37" s="230"/>
      <c r="BM37" s="230"/>
      <c r="BN37" s="230"/>
      <c r="BO37" s="230"/>
      <c r="BP37" s="230"/>
      <c r="BQ37" s="230"/>
      <c r="BR37" s="166">
        <f t="shared" ref="BR37:BR43" si="14">SUM(BF37:BQ37)</f>
        <v>0</v>
      </c>
      <c r="BS37" s="234">
        <v>1</v>
      </c>
      <c r="BT37" s="229"/>
      <c r="BU37" s="230"/>
      <c r="BV37" s="230"/>
      <c r="BW37" s="230"/>
      <c r="BX37" s="230"/>
      <c r="BY37" s="230"/>
      <c r="BZ37" s="230"/>
      <c r="CA37" s="230"/>
      <c r="CB37" s="230"/>
      <c r="CC37" s="230"/>
      <c r="CD37" s="230"/>
      <c r="CE37" s="230"/>
      <c r="CF37" s="166">
        <f t="shared" ref="CF37:CF43" si="15">SUM(BT37:CE37)</f>
        <v>0</v>
      </c>
      <c r="CG37" s="234">
        <v>1</v>
      </c>
      <c r="CH37" s="229"/>
      <c r="CI37" s="230"/>
      <c r="CJ37" s="230"/>
      <c r="CK37" s="230"/>
      <c r="CL37" s="230"/>
      <c r="CM37" s="230"/>
      <c r="CN37" s="230"/>
      <c r="CO37" s="230"/>
      <c r="CP37" s="230"/>
      <c r="CQ37" s="230"/>
      <c r="CR37" s="230"/>
      <c r="CS37" s="230"/>
      <c r="CT37" s="166">
        <f t="shared" ref="CT37:CT43" si="16">SUM(CH37:CS37)</f>
        <v>0</v>
      </c>
      <c r="CU37" s="234">
        <v>1</v>
      </c>
      <c r="CV37" s="229"/>
      <c r="CW37" s="230"/>
      <c r="CX37" s="230"/>
      <c r="CY37" s="230"/>
      <c r="CZ37" s="230"/>
      <c r="DA37" s="230"/>
      <c r="DB37" s="230"/>
      <c r="DC37" s="230"/>
      <c r="DD37" s="230"/>
      <c r="DE37" s="230"/>
      <c r="DF37" s="230"/>
      <c r="DG37" s="230"/>
      <c r="DH37" s="166">
        <f t="shared" ref="DH37:DH43" si="17">SUM(CV37:DG37)</f>
        <v>0</v>
      </c>
      <c r="DI37" s="234">
        <v>1</v>
      </c>
      <c r="DJ37" s="167">
        <f t="shared" si="8"/>
        <v>0</v>
      </c>
      <c r="DK37" s="170">
        <f t="shared" si="9"/>
        <v>0</v>
      </c>
    </row>
    <row r="38" spans="1:115" x14ac:dyDescent="0.2">
      <c r="A38" s="231" t="s">
        <v>35</v>
      </c>
      <c r="B38" s="229"/>
      <c r="C38" s="230"/>
      <c r="D38" s="230"/>
      <c r="E38" s="230"/>
      <c r="F38" s="230"/>
      <c r="G38" s="230"/>
      <c r="H38" s="230"/>
      <c r="I38" s="230"/>
      <c r="J38" s="230"/>
      <c r="K38" s="230"/>
      <c r="L38" s="230"/>
      <c r="M38" s="230"/>
      <c r="N38" s="166">
        <f t="shared" si="10"/>
        <v>0</v>
      </c>
      <c r="O38" s="233">
        <v>1</v>
      </c>
      <c r="P38" s="229"/>
      <c r="Q38" s="230"/>
      <c r="R38" s="230"/>
      <c r="S38" s="230"/>
      <c r="T38" s="230"/>
      <c r="U38" s="230"/>
      <c r="V38" s="230"/>
      <c r="W38" s="230"/>
      <c r="X38" s="230"/>
      <c r="Y38" s="230"/>
      <c r="Z38" s="230"/>
      <c r="AA38" s="230"/>
      <c r="AB38" s="166">
        <f t="shared" si="11"/>
        <v>0</v>
      </c>
      <c r="AC38" s="233">
        <v>1</v>
      </c>
      <c r="AD38" s="229"/>
      <c r="AE38" s="230"/>
      <c r="AF38" s="230"/>
      <c r="AG38" s="230"/>
      <c r="AH38" s="230"/>
      <c r="AI38" s="230"/>
      <c r="AJ38" s="230"/>
      <c r="AK38" s="230"/>
      <c r="AL38" s="230"/>
      <c r="AM38" s="230"/>
      <c r="AN38" s="230"/>
      <c r="AO38" s="230"/>
      <c r="AP38" s="166">
        <f t="shared" si="12"/>
        <v>0</v>
      </c>
      <c r="AQ38" s="234">
        <v>1</v>
      </c>
      <c r="AR38" s="229"/>
      <c r="AS38" s="230"/>
      <c r="AT38" s="230"/>
      <c r="AU38" s="230"/>
      <c r="AV38" s="230"/>
      <c r="AW38" s="230"/>
      <c r="AX38" s="230"/>
      <c r="AY38" s="230"/>
      <c r="AZ38" s="230"/>
      <c r="BA38" s="230"/>
      <c r="BB38" s="230"/>
      <c r="BC38" s="230"/>
      <c r="BD38" s="166">
        <f t="shared" si="13"/>
        <v>0</v>
      </c>
      <c r="BE38" s="234">
        <v>1</v>
      </c>
      <c r="BF38" s="229"/>
      <c r="BG38" s="230"/>
      <c r="BH38" s="230"/>
      <c r="BI38" s="230"/>
      <c r="BJ38" s="230"/>
      <c r="BK38" s="230"/>
      <c r="BL38" s="230"/>
      <c r="BM38" s="230"/>
      <c r="BN38" s="230"/>
      <c r="BO38" s="230"/>
      <c r="BP38" s="230"/>
      <c r="BQ38" s="230"/>
      <c r="BR38" s="166">
        <f t="shared" si="14"/>
        <v>0</v>
      </c>
      <c r="BS38" s="234">
        <v>1</v>
      </c>
      <c r="BT38" s="229"/>
      <c r="BU38" s="230"/>
      <c r="BV38" s="230"/>
      <c r="BW38" s="230"/>
      <c r="BX38" s="230"/>
      <c r="BY38" s="230"/>
      <c r="BZ38" s="230"/>
      <c r="CA38" s="230"/>
      <c r="CB38" s="230"/>
      <c r="CC38" s="230"/>
      <c r="CD38" s="230"/>
      <c r="CE38" s="230"/>
      <c r="CF38" s="166">
        <f t="shared" si="15"/>
        <v>0</v>
      </c>
      <c r="CG38" s="234">
        <v>1</v>
      </c>
      <c r="CH38" s="229"/>
      <c r="CI38" s="230"/>
      <c r="CJ38" s="230"/>
      <c r="CK38" s="230"/>
      <c r="CL38" s="230"/>
      <c r="CM38" s="230"/>
      <c r="CN38" s="230"/>
      <c r="CO38" s="230"/>
      <c r="CP38" s="230"/>
      <c r="CQ38" s="230"/>
      <c r="CR38" s="230"/>
      <c r="CS38" s="230"/>
      <c r="CT38" s="166">
        <f t="shared" si="16"/>
        <v>0</v>
      </c>
      <c r="CU38" s="234">
        <v>1</v>
      </c>
      <c r="CV38" s="229"/>
      <c r="CW38" s="230"/>
      <c r="CX38" s="230"/>
      <c r="CY38" s="230"/>
      <c r="CZ38" s="230"/>
      <c r="DA38" s="230"/>
      <c r="DB38" s="230"/>
      <c r="DC38" s="230"/>
      <c r="DD38" s="230"/>
      <c r="DE38" s="230"/>
      <c r="DF38" s="230"/>
      <c r="DG38" s="230"/>
      <c r="DH38" s="166">
        <f t="shared" si="17"/>
        <v>0</v>
      </c>
      <c r="DI38" s="234">
        <v>1</v>
      </c>
      <c r="DJ38" s="167">
        <f t="shared" si="8"/>
        <v>0</v>
      </c>
      <c r="DK38" s="170">
        <f t="shared" si="9"/>
        <v>0</v>
      </c>
    </row>
    <row r="39" spans="1:115" x14ac:dyDescent="0.2">
      <c r="A39" s="231" t="s">
        <v>35</v>
      </c>
      <c r="B39" s="229"/>
      <c r="C39" s="230"/>
      <c r="D39" s="230"/>
      <c r="E39" s="230"/>
      <c r="F39" s="230"/>
      <c r="G39" s="230"/>
      <c r="H39" s="230"/>
      <c r="I39" s="230"/>
      <c r="J39" s="230"/>
      <c r="K39" s="230"/>
      <c r="L39" s="230"/>
      <c r="M39" s="230"/>
      <c r="N39" s="166">
        <f t="shared" si="10"/>
        <v>0</v>
      </c>
      <c r="O39" s="233">
        <v>1</v>
      </c>
      <c r="P39" s="229"/>
      <c r="Q39" s="230"/>
      <c r="R39" s="230"/>
      <c r="S39" s="230"/>
      <c r="T39" s="230"/>
      <c r="U39" s="230"/>
      <c r="V39" s="230"/>
      <c r="W39" s="230"/>
      <c r="X39" s="230"/>
      <c r="Y39" s="230"/>
      <c r="Z39" s="230"/>
      <c r="AA39" s="230"/>
      <c r="AB39" s="166">
        <f t="shared" si="11"/>
        <v>0</v>
      </c>
      <c r="AC39" s="233">
        <v>1</v>
      </c>
      <c r="AD39" s="229"/>
      <c r="AE39" s="230"/>
      <c r="AF39" s="230"/>
      <c r="AG39" s="230"/>
      <c r="AH39" s="230"/>
      <c r="AI39" s="230"/>
      <c r="AJ39" s="230"/>
      <c r="AK39" s="230"/>
      <c r="AL39" s="230"/>
      <c r="AM39" s="230"/>
      <c r="AN39" s="230"/>
      <c r="AO39" s="230"/>
      <c r="AP39" s="166">
        <f t="shared" si="12"/>
        <v>0</v>
      </c>
      <c r="AQ39" s="234">
        <v>1</v>
      </c>
      <c r="AR39" s="229"/>
      <c r="AS39" s="230"/>
      <c r="AT39" s="230"/>
      <c r="AU39" s="230"/>
      <c r="AV39" s="230"/>
      <c r="AW39" s="230"/>
      <c r="AX39" s="230"/>
      <c r="AY39" s="230"/>
      <c r="AZ39" s="230"/>
      <c r="BA39" s="230"/>
      <c r="BB39" s="230"/>
      <c r="BC39" s="230"/>
      <c r="BD39" s="166">
        <f t="shared" si="13"/>
        <v>0</v>
      </c>
      <c r="BE39" s="234">
        <v>1</v>
      </c>
      <c r="BF39" s="229"/>
      <c r="BG39" s="230"/>
      <c r="BH39" s="230"/>
      <c r="BI39" s="230"/>
      <c r="BJ39" s="230"/>
      <c r="BK39" s="230"/>
      <c r="BL39" s="230"/>
      <c r="BM39" s="230"/>
      <c r="BN39" s="230"/>
      <c r="BO39" s="230"/>
      <c r="BP39" s="230"/>
      <c r="BQ39" s="230"/>
      <c r="BR39" s="166">
        <f t="shared" si="14"/>
        <v>0</v>
      </c>
      <c r="BS39" s="234">
        <v>1</v>
      </c>
      <c r="BT39" s="229"/>
      <c r="BU39" s="230"/>
      <c r="BV39" s="230"/>
      <c r="BW39" s="230"/>
      <c r="BX39" s="230"/>
      <c r="BY39" s="230"/>
      <c r="BZ39" s="230"/>
      <c r="CA39" s="230"/>
      <c r="CB39" s="230"/>
      <c r="CC39" s="230"/>
      <c r="CD39" s="230"/>
      <c r="CE39" s="230"/>
      <c r="CF39" s="166">
        <f t="shared" si="15"/>
        <v>0</v>
      </c>
      <c r="CG39" s="234">
        <v>1</v>
      </c>
      <c r="CH39" s="229"/>
      <c r="CI39" s="230"/>
      <c r="CJ39" s="230"/>
      <c r="CK39" s="230"/>
      <c r="CL39" s="230"/>
      <c r="CM39" s="230"/>
      <c r="CN39" s="230"/>
      <c r="CO39" s="230"/>
      <c r="CP39" s="230"/>
      <c r="CQ39" s="230"/>
      <c r="CR39" s="230"/>
      <c r="CS39" s="230"/>
      <c r="CT39" s="166">
        <f t="shared" si="16"/>
        <v>0</v>
      </c>
      <c r="CU39" s="234">
        <v>1</v>
      </c>
      <c r="CV39" s="229"/>
      <c r="CW39" s="230"/>
      <c r="CX39" s="230"/>
      <c r="CY39" s="230"/>
      <c r="CZ39" s="230"/>
      <c r="DA39" s="230"/>
      <c r="DB39" s="230"/>
      <c r="DC39" s="230"/>
      <c r="DD39" s="230"/>
      <c r="DE39" s="230"/>
      <c r="DF39" s="230"/>
      <c r="DG39" s="230"/>
      <c r="DH39" s="166">
        <f t="shared" si="17"/>
        <v>0</v>
      </c>
      <c r="DI39" s="234">
        <v>1</v>
      </c>
      <c r="DJ39" s="167">
        <f t="shared" si="8"/>
        <v>0</v>
      </c>
      <c r="DK39" s="170">
        <f t="shared" si="9"/>
        <v>0</v>
      </c>
    </row>
    <row r="40" spans="1:115" x14ac:dyDescent="0.2">
      <c r="A40" s="231" t="s">
        <v>35</v>
      </c>
      <c r="B40" s="229"/>
      <c r="C40" s="230"/>
      <c r="D40" s="230"/>
      <c r="E40" s="230"/>
      <c r="F40" s="230"/>
      <c r="G40" s="230"/>
      <c r="H40" s="230"/>
      <c r="I40" s="230"/>
      <c r="J40" s="230"/>
      <c r="K40" s="230"/>
      <c r="L40" s="230"/>
      <c r="M40" s="230"/>
      <c r="N40" s="166">
        <f t="shared" si="10"/>
        <v>0</v>
      </c>
      <c r="O40" s="233">
        <v>1</v>
      </c>
      <c r="P40" s="229"/>
      <c r="Q40" s="230"/>
      <c r="R40" s="230"/>
      <c r="S40" s="230"/>
      <c r="T40" s="230"/>
      <c r="U40" s="230"/>
      <c r="V40" s="230"/>
      <c r="W40" s="230"/>
      <c r="X40" s="230"/>
      <c r="Y40" s="230"/>
      <c r="Z40" s="230"/>
      <c r="AA40" s="230"/>
      <c r="AB40" s="166">
        <f t="shared" si="11"/>
        <v>0</v>
      </c>
      <c r="AC40" s="233">
        <v>1</v>
      </c>
      <c r="AD40" s="229"/>
      <c r="AE40" s="230"/>
      <c r="AF40" s="230"/>
      <c r="AG40" s="230"/>
      <c r="AH40" s="230"/>
      <c r="AI40" s="230"/>
      <c r="AJ40" s="230"/>
      <c r="AK40" s="230"/>
      <c r="AL40" s="230"/>
      <c r="AM40" s="230"/>
      <c r="AN40" s="230"/>
      <c r="AO40" s="230"/>
      <c r="AP40" s="166">
        <f t="shared" si="12"/>
        <v>0</v>
      </c>
      <c r="AQ40" s="234">
        <v>1</v>
      </c>
      <c r="AR40" s="229"/>
      <c r="AS40" s="230"/>
      <c r="AT40" s="230"/>
      <c r="AU40" s="230"/>
      <c r="AV40" s="230"/>
      <c r="AW40" s="230"/>
      <c r="AX40" s="230"/>
      <c r="AY40" s="230"/>
      <c r="AZ40" s="230"/>
      <c r="BA40" s="230"/>
      <c r="BB40" s="230"/>
      <c r="BC40" s="230"/>
      <c r="BD40" s="166">
        <f t="shared" si="13"/>
        <v>0</v>
      </c>
      <c r="BE40" s="234">
        <v>1</v>
      </c>
      <c r="BF40" s="229"/>
      <c r="BG40" s="230"/>
      <c r="BH40" s="230"/>
      <c r="BI40" s="230"/>
      <c r="BJ40" s="230"/>
      <c r="BK40" s="230"/>
      <c r="BL40" s="230"/>
      <c r="BM40" s="230"/>
      <c r="BN40" s="230"/>
      <c r="BO40" s="230"/>
      <c r="BP40" s="230"/>
      <c r="BQ40" s="230"/>
      <c r="BR40" s="166">
        <f t="shared" si="14"/>
        <v>0</v>
      </c>
      <c r="BS40" s="234">
        <v>1</v>
      </c>
      <c r="BT40" s="229"/>
      <c r="BU40" s="230"/>
      <c r="BV40" s="230"/>
      <c r="BW40" s="230"/>
      <c r="BX40" s="230"/>
      <c r="BY40" s="230"/>
      <c r="BZ40" s="230"/>
      <c r="CA40" s="230"/>
      <c r="CB40" s="230"/>
      <c r="CC40" s="230"/>
      <c r="CD40" s="230"/>
      <c r="CE40" s="230"/>
      <c r="CF40" s="166">
        <f t="shared" si="15"/>
        <v>0</v>
      </c>
      <c r="CG40" s="234">
        <v>1</v>
      </c>
      <c r="CH40" s="229"/>
      <c r="CI40" s="230"/>
      <c r="CJ40" s="230"/>
      <c r="CK40" s="230"/>
      <c r="CL40" s="230"/>
      <c r="CM40" s="230"/>
      <c r="CN40" s="230"/>
      <c r="CO40" s="230"/>
      <c r="CP40" s="230"/>
      <c r="CQ40" s="230"/>
      <c r="CR40" s="230"/>
      <c r="CS40" s="230"/>
      <c r="CT40" s="166">
        <f t="shared" si="16"/>
        <v>0</v>
      </c>
      <c r="CU40" s="234">
        <v>1</v>
      </c>
      <c r="CV40" s="229"/>
      <c r="CW40" s="230"/>
      <c r="CX40" s="230"/>
      <c r="CY40" s="230"/>
      <c r="CZ40" s="230"/>
      <c r="DA40" s="230"/>
      <c r="DB40" s="230"/>
      <c r="DC40" s="230"/>
      <c r="DD40" s="230"/>
      <c r="DE40" s="230"/>
      <c r="DF40" s="230"/>
      <c r="DG40" s="230"/>
      <c r="DH40" s="166">
        <f t="shared" si="17"/>
        <v>0</v>
      </c>
      <c r="DI40" s="234">
        <v>1</v>
      </c>
      <c r="DJ40" s="167">
        <f t="shared" si="8"/>
        <v>0</v>
      </c>
      <c r="DK40" s="170">
        <f t="shared" si="9"/>
        <v>0</v>
      </c>
    </row>
    <row r="41" spans="1:115" x14ac:dyDescent="0.2">
      <c r="A41" s="231" t="s">
        <v>35</v>
      </c>
      <c r="B41" s="229"/>
      <c r="C41" s="230"/>
      <c r="D41" s="230"/>
      <c r="E41" s="230"/>
      <c r="F41" s="230"/>
      <c r="G41" s="230"/>
      <c r="H41" s="230"/>
      <c r="I41" s="230"/>
      <c r="J41" s="230"/>
      <c r="K41" s="230"/>
      <c r="L41" s="230"/>
      <c r="M41" s="230"/>
      <c r="N41" s="166">
        <f t="shared" si="10"/>
        <v>0</v>
      </c>
      <c r="O41" s="233">
        <v>1</v>
      </c>
      <c r="P41" s="229"/>
      <c r="Q41" s="230"/>
      <c r="R41" s="230"/>
      <c r="S41" s="230"/>
      <c r="T41" s="230"/>
      <c r="U41" s="230"/>
      <c r="V41" s="230"/>
      <c r="W41" s="230"/>
      <c r="X41" s="230"/>
      <c r="Y41" s="230"/>
      <c r="Z41" s="230"/>
      <c r="AA41" s="230"/>
      <c r="AB41" s="166">
        <f t="shared" si="11"/>
        <v>0</v>
      </c>
      <c r="AC41" s="233">
        <v>1</v>
      </c>
      <c r="AD41" s="229"/>
      <c r="AE41" s="230"/>
      <c r="AF41" s="230"/>
      <c r="AG41" s="230"/>
      <c r="AH41" s="230"/>
      <c r="AI41" s="230"/>
      <c r="AJ41" s="230"/>
      <c r="AK41" s="230"/>
      <c r="AL41" s="230"/>
      <c r="AM41" s="230"/>
      <c r="AN41" s="230"/>
      <c r="AO41" s="230"/>
      <c r="AP41" s="166">
        <f t="shared" si="12"/>
        <v>0</v>
      </c>
      <c r="AQ41" s="234">
        <v>1</v>
      </c>
      <c r="AR41" s="229"/>
      <c r="AS41" s="230"/>
      <c r="AT41" s="230"/>
      <c r="AU41" s="230"/>
      <c r="AV41" s="230"/>
      <c r="AW41" s="230"/>
      <c r="AX41" s="230"/>
      <c r="AY41" s="230"/>
      <c r="AZ41" s="230"/>
      <c r="BA41" s="230"/>
      <c r="BB41" s="230"/>
      <c r="BC41" s="230"/>
      <c r="BD41" s="166">
        <f t="shared" si="13"/>
        <v>0</v>
      </c>
      <c r="BE41" s="234">
        <v>1</v>
      </c>
      <c r="BF41" s="229"/>
      <c r="BG41" s="230"/>
      <c r="BH41" s="230"/>
      <c r="BI41" s="230"/>
      <c r="BJ41" s="230"/>
      <c r="BK41" s="230"/>
      <c r="BL41" s="230"/>
      <c r="BM41" s="230"/>
      <c r="BN41" s="230"/>
      <c r="BO41" s="230"/>
      <c r="BP41" s="230"/>
      <c r="BQ41" s="230"/>
      <c r="BR41" s="166">
        <f t="shared" si="14"/>
        <v>0</v>
      </c>
      <c r="BS41" s="234">
        <v>1</v>
      </c>
      <c r="BT41" s="229"/>
      <c r="BU41" s="230"/>
      <c r="BV41" s="230"/>
      <c r="BW41" s="230"/>
      <c r="BX41" s="230"/>
      <c r="BY41" s="230"/>
      <c r="BZ41" s="230"/>
      <c r="CA41" s="230"/>
      <c r="CB41" s="230"/>
      <c r="CC41" s="230"/>
      <c r="CD41" s="230"/>
      <c r="CE41" s="230"/>
      <c r="CF41" s="166">
        <f t="shared" si="15"/>
        <v>0</v>
      </c>
      <c r="CG41" s="234">
        <v>1</v>
      </c>
      <c r="CH41" s="229"/>
      <c r="CI41" s="230"/>
      <c r="CJ41" s="230"/>
      <c r="CK41" s="230"/>
      <c r="CL41" s="230"/>
      <c r="CM41" s="230"/>
      <c r="CN41" s="230"/>
      <c r="CO41" s="230"/>
      <c r="CP41" s="230"/>
      <c r="CQ41" s="230"/>
      <c r="CR41" s="230"/>
      <c r="CS41" s="230"/>
      <c r="CT41" s="166">
        <f t="shared" si="16"/>
        <v>0</v>
      </c>
      <c r="CU41" s="234">
        <v>1</v>
      </c>
      <c r="CV41" s="229"/>
      <c r="CW41" s="230"/>
      <c r="CX41" s="230"/>
      <c r="CY41" s="230"/>
      <c r="CZ41" s="230"/>
      <c r="DA41" s="230"/>
      <c r="DB41" s="230"/>
      <c r="DC41" s="230"/>
      <c r="DD41" s="230"/>
      <c r="DE41" s="230"/>
      <c r="DF41" s="230"/>
      <c r="DG41" s="230"/>
      <c r="DH41" s="166">
        <f t="shared" si="17"/>
        <v>0</v>
      </c>
      <c r="DI41" s="234">
        <v>1</v>
      </c>
      <c r="DJ41" s="167">
        <f t="shared" si="8"/>
        <v>0</v>
      </c>
      <c r="DK41" s="170">
        <f t="shared" si="9"/>
        <v>0</v>
      </c>
    </row>
    <row r="42" spans="1:115" x14ac:dyDescent="0.2">
      <c r="A42" s="231" t="s">
        <v>35</v>
      </c>
      <c r="B42" s="229"/>
      <c r="C42" s="230"/>
      <c r="D42" s="230"/>
      <c r="E42" s="230"/>
      <c r="F42" s="230"/>
      <c r="G42" s="230"/>
      <c r="H42" s="230"/>
      <c r="I42" s="230"/>
      <c r="J42" s="230"/>
      <c r="K42" s="230"/>
      <c r="L42" s="230"/>
      <c r="M42" s="230"/>
      <c r="N42" s="166">
        <f t="shared" si="10"/>
        <v>0</v>
      </c>
      <c r="O42" s="233">
        <v>1</v>
      </c>
      <c r="P42" s="229"/>
      <c r="Q42" s="230"/>
      <c r="R42" s="230"/>
      <c r="S42" s="230"/>
      <c r="T42" s="230"/>
      <c r="U42" s="230"/>
      <c r="V42" s="230"/>
      <c r="W42" s="230"/>
      <c r="X42" s="230"/>
      <c r="Y42" s="230"/>
      <c r="Z42" s="230"/>
      <c r="AA42" s="230"/>
      <c r="AB42" s="166">
        <f t="shared" si="11"/>
        <v>0</v>
      </c>
      <c r="AC42" s="233">
        <v>1</v>
      </c>
      <c r="AD42" s="229"/>
      <c r="AE42" s="230"/>
      <c r="AF42" s="230"/>
      <c r="AG42" s="230"/>
      <c r="AH42" s="230"/>
      <c r="AI42" s="230"/>
      <c r="AJ42" s="230"/>
      <c r="AK42" s="230"/>
      <c r="AL42" s="230"/>
      <c r="AM42" s="230"/>
      <c r="AN42" s="230"/>
      <c r="AO42" s="230"/>
      <c r="AP42" s="166">
        <f t="shared" si="12"/>
        <v>0</v>
      </c>
      <c r="AQ42" s="234">
        <v>1</v>
      </c>
      <c r="AR42" s="229"/>
      <c r="AS42" s="230"/>
      <c r="AT42" s="230"/>
      <c r="AU42" s="230"/>
      <c r="AV42" s="230"/>
      <c r="AW42" s="230"/>
      <c r="AX42" s="230"/>
      <c r="AY42" s="230"/>
      <c r="AZ42" s="230"/>
      <c r="BA42" s="230"/>
      <c r="BB42" s="230"/>
      <c r="BC42" s="230"/>
      <c r="BD42" s="166">
        <f t="shared" si="13"/>
        <v>0</v>
      </c>
      <c r="BE42" s="234">
        <v>1</v>
      </c>
      <c r="BF42" s="229"/>
      <c r="BG42" s="230"/>
      <c r="BH42" s="230"/>
      <c r="BI42" s="230"/>
      <c r="BJ42" s="230"/>
      <c r="BK42" s="230"/>
      <c r="BL42" s="230"/>
      <c r="BM42" s="230"/>
      <c r="BN42" s="230"/>
      <c r="BO42" s="230"/>
      <c r="BP42" s="230"/>
      <c r="BQ42" s="230"/>
      <c r="BR42" s="166">
        <f t="shared" si="14"/>
        <v>0</v>
      </c>
      <c r="BS42" s="234">
        <v>1</v>
      </c>
      <c r="BT42" s="229"/>
      <c r="BU42" s="230"/>
      <c r="BV42" s="230"/>
      <c r="BW42" s="230"/>
      <c r="BX42" s="230"/>
      <c r="BY42" s="230"/>
      <c r="BZ42" s="230"/>
      <c r="CA42" s="230"/>
      <c r="CB42" s="230"/>
      <c r="CC42" s="230"/>
      <c r="CD42" s="230"/>
      <c r="CE42" s="230"/>
      <c r="CF42" s="166">
        <f t="shared" si="15"/>
        <v>0</v>
      </c>
      <c r="CG42" s="234">
        <v>1</v>
      </c>
      <c r="CH42" s="229"/>
      <c r="CI42" s="230"/>
      <c r="CJ42" s="230"/>
      <c r="CK42" s="230"/>
      <c r="CL42" s="230"/>
      <c r="CM42" s="230"/>
      <c r="CN42" s="230"/>
      <c r="CO42" s="230"/>
      <c r="CP42" s="230"/>
      <c r="CQ42" s="230"/>
      <c r="CR42" s="230"/>
      <c r="CS42" s="230"/>
      <c r="CT42" s="166">
        <f t="shared" si="16"/>
        <v>0</v>
      </c>
      <c r="CU42" s="234">
        <v>1</v>
      </c>
      <c r="CV42" s="229"/>
      <c r="CW42" s="230"/>
      <c r="CX42" s="230"/>
      <c r="CY42" s="230"/>
      <c r="CZ42" s="230"/>
      <c r="DA42" s="230"/>
      <c r="DB42" s="230"/>
      <c r="DC42" s="230"/>
      <c r="DD42" s="230"/>
      <c r="DE42" s="230"/>
      <c r="DF42" s="230"/>
      <c r="DG42" s="230"/>
      <c r="DH42" s="166">
        <f t="shared" si="17"/>
        <v>0</v>
      </c>
      <c r="DI42" s="234">
        <v>1</v>
      </c>
      <c r="DJ42" s="167">
        <f t="shared" si="8"/>
        <v>0</v>
      </c>
      <c r="DK42" s="170">
        <f t="shared" si="9"/>
        <v>0</v>
      </c>
    </row>
    <row r="43" spans="1:115" x14ac:dyDescent="0.2">
      <c r="A43" s="231" t="s">
        <v>35</v>
      </c>
      <c r="B43" s="229"/>
      <c r="C43" s="230"/>
      <c r="D43" s="230"/>
      <c r="E43" s="230"/>
      <c r="F43" s="230"/>
      <c r="G43" s="230"/>
      <c r="H43" s="230"/>
      <c r="I43" s="230"/>
      <c r="J43" s="230"/>
      <c r="K43" s="230"/>
      <c r="L43" s="230"/>
      <c r="M43" s="230"/>
      <c r="N43" s="166">
        <f t="shared" si="10"/>
        <v>0</v>
      </c>
      <c r="O43" s="233">
        <v>1</v>
      </c>
      <c r="P43" s="229"/>
      <c r="Q43" s="230"/>
      <c r="R43" s="230"/>
      <c r="S43" s="230"/>
      <c r="T43" s="230"/>
      <c r="U43" s="230"/>
      <c r="V43" s="230"/>
      <c r="W43" s="230"/>
      <c r="X43" s="230"/>
      <c r="Y43" s="230"/>
      <c r="Z43" s="230"/>
      <c r="AA43" s="230"/>
      <c r="AB43" s="166">
        <f t="shared" si="11"/>
        <v>0</v>
      </c>
      <c r="AC43" s="233">
        <v>1</v>
      </c>
      <c r="AD43" s="229"/>
      <c r="AE43" s="230"/>
      <c r="AF43" s="230"/>
      <c r="AG43" s="230"/>
      <c r="AH43" s="230"/>
      <c r="AI43" s="230"/>
      <c r="AJ43" s="230"/>
      <c r="AK43" s="230"/>
      <c r="AL43" s="230"/>
      <c r="AM43" s="230"/>
      <c r="AN43" s="230"/>
      <c r="AO43" s="230"/>
      <c r="AP43" s="166">
        <f t="shared" si="12"/>
        <v>0</v>
      </c>
      <c r="AQ43" s="234">
        <v>1</v>
      </c>
      <c r="AR43" s="229"/>
      <c r="AS43" s="230"/>
      <c r="AT43" s="230"/>
      <c r="AU43" s="230"/>
      <c r="AV43" s="230"/>
      <c r="AW43" s="230"/>
      <c r="AX43" s="230"/>
      <c r="AY43" s="230"/>
      <c r="AZ43" s="230"/>
      <c r="BA43" s="230"/>
      <c r="BB43" s="230"/>
      <c r="BC43" s="230"/>
      <c r="BD43" s="166">
        <f t="shared" si="13"/>
        <v>0</v>
      </c>
      <c r="BE43" s="234">
        <v>1</v>
      </c>
      <c r="BF43" s="229"/>
      <c r="BG43" s="230"/>
      <c r="BH43" s="230"/>
      <c r="BI43" s="230"/>
      <c r="BJ43" s="230"/>
      <c r="BK43" s="230"/>
      <c r="BL43" s="230"/>
      <c r="BM43" s="230"/>
      <c r="BN43" s="230"/>
      <c r="BO43" s="230"/>
      <c r="BP43" s="230"/>
      <c r="BQ43" s="230"/>
      <c r="BR43" s="166">
        <f t="shared" si="14"/>
        <v>0</v>
      </c>
      <c r="BS43" s="234">
        <v>1</v>
      </c>
      <c r="BT43" s="229"/>
      <c r="BU43" s="230"/>
      <c r="BV43" s="230"/>
      <c r="BW43" s="230"/>
      <c r="BX43" s="230"/>
      <c r="BY43" s="230"/>
      <c r="BZ43" s="230"/>
      <c r="CA43" s="230"/>
      <c r="CB43" s="230"/>
      <c r="CC43" s="230"/>
      <c r="CD43" s="230"/>
      <c r="CE43" s="230"/>
      <c r="CF43" s="166">
        <f t="shared" si="15"/>
        <v>0</v>
      </c>
      <c r="CG43" s="234">
        <v>1</v>
      </c>
      <c r="CH43" s="229"/>
      <c r="CI43" s="230"/>
      <c r="CJ43" s="230"/>
      <c r="CK43" s="230"/>
      <c r="CL43" s="230"/>
      <c r="CM43" s="230"/>
      <c r="CN43" s="230"/>
      <c r="CO43" s="230"/>
      <c r="CP43" s="230"/>
      <c r="CQ43" s="230"/>
      <c r="CR43" s="230"/>
      <c r="CS43" s="230"/>
      <c r="CT43" s="166">
        <f t="shared" si="16"/>
        <v>0</v>
      </c>
      <c r="CU43" s="234">
        <v>1</v>
      </c>
      <c r="CV43" s="229"/>
      <c r="CW43" s="230"/>
      <c r="CX43" s="230"/>
      <c r="CY43" s="230"/>
      <c r="CZ43" s="230"/>
      <c r="DA43" s="230"/>
      <c r="DB43" s="230"/>
      <c r="DC43" s="230"/>
      <c r="DD43" s="230"/>
      <c r="DE43" s="230"/>
      <c r="DF43" s="230"/>
      <c r="DG43" s="230"/>
      <c r="DH43" s="166">
        <f t="shared" si="17"/>
        <v>0</v>
      </c>
      <c r="DI43" s="234">
        <v>1</v>
      </c>
      <c r="DJ43" s="167">
        <f t="shared" si="8"/>
        <v>0</v>
      </c>
      <c r="DK43" s="170">
        <f t="shared" si="9"/>
        <v>0</v>
      </c>
    </row>
    <row r="44" spans="1:115" x14ac:dyDescent="0.2">
      <c r="A44" s="16"/>
      <c r="B44" s="246">
        <f>SUM(B27:B34,B36:B43)</f>
        <v>0</v>
      </c>
      <c r="C44" s="247">
        <f>SUM(C27:C34,C36:C43)</f>
        <v>0</v>
      </c>
      <c r="D44" s="247">
        <f t="shared" ref="D44:M44" si="18">SUM(D27:D34,D36:D43)</f>
        <v>0</v>
      </c>
      <c r="E44" s="247">
        <f t="shared" si="18"/>
        <v>0</v>
      </c>
      <c r="F44" s="247">
        <f t="shared" si="18"/>
        <v>0</v>
      </c>
      <c r="G44" s="247">
        <f t="shared" si="18"/>
        <v>0</v>
      </c>
      <c r="H44" s="247">
        <f t="shared" si="18"/>
        <v>0</v>
      </c>
      <c r="I44" s="247">
        <f t="shared" si="18"/>
        <v>0</v>
      </c>
      <c r="J44" s="247">
        <f t="shared" si="18"/>
        <v>0</v>
      </c>
      <c r="K44" s="247">
        <f t="shared" si="18"/>
        <v>0</v>
      </c>
      <c r="L44" s="247">
        <f t="shared" si="18"/>
        <v>0</v>
      </c>
      <c r="M44" s="247">
        <f t="shared" si="18"/>
        <v>0</v>
      </c>
      <c r="N44" s="168">
        <f>SUM(N27:N43)</f>
        <v>0</v>
      </c>
      <c r="O44" s="63"/>
      <c r="P44" s="248">
        <f>SUM(P27:P34,P36:P43)</f>
        <v>0</v>
      </c>
      <c r="Q44" s="249">
        <f>SUM(Q27:Q34,Q36:Q43)</f>
        <v>0</v>
      </c>
      <c r="R44" s="249">
        <f t="shared" ref="R44:AA44" si="19">SUM(R27:R34,R36:R43)</f>
        <v>0</v>
      </c>
      <c r="S44" s="249">
        <f t="shared" si="19"/>
        <v>0</v>
      </c>
      <c r="T44" s="249">
        <f t="shared" si="19"/>
        <v>0</v>
      </c>
      <c r="U44" s="249">
        <f t="shared" si="19"/>
        <v>0</v>
      </c>
      <c r="V44" s="249">
        <f t="shared" si="19"/>
        <v>0</v>
      </c>
      <c r="W44" s="249">
        <f t="shared" si="19"/>
        <v>0</v>
      </c>
      <c r="X44" s="249">
        <f t="shared" si="19"/>
        <v>0</v>
      </c>
      <c r="Y44" s="249">
        <f t="shared" si="19"/>
        <v>0</v>
      </c>
      <c r="Z44" s="249">
        <f t="shared" si="19"/>
        <v>0</v>
      </c>
      <c r="AA44" s="249">
        <f t="shared" si="19"/>
        <v>0</v>
      </c>
      <c r="AB44" s="168">
        <f>SUM(AB27:AB43)</f>
        <v>0</v>
      </c>
      <c r="AC44" s="63"/>
      <c r="AD44" s="246">
        <f>SUM(AD27:AD34,AD36:AD43)</f>
        <v>0</v>
      </c>
      <c r="AE44" s="247">
        <f>SUM(AE27:AE34,AE36:AE43)</f>
        <v>0</v>
      </c>
      <c r="AF44" s="247">
        <f t="shared" ref="AF44:AO44" si="20">SUM(AF27:AF34,AF36:AF43)</f>
        <v>0</v>
      </c>
      <c r="AG44" s="247">
        <f t="shared" si="20"/>
        <v>0</v>
      </c>
      <c r="AH44" s="247">
        <f t="shared" si="20"/>
        <v>0</v>
      </c>
      <c r="AI44" s="247">
        <f t="shared" si="20"/>
        <v>0</v>
      </c>
      <c r="AJ44" s="247">
        <f t="shared" si="20"/>
        <v>0</v>
      </c>
      <c r="AK44" s="247">
        <f t="shared" si="20"/>
        <v>0</v>
      </c>
      <c r="AL44" s="247">
        <f t="shared" si="20"/>
        <v>0</v>
      </c>
      <c r="AM44" s="247">
        <f t="shared" si="20"/>
        <v>0</v>
      </c>
      <c r="AN44" s="247">
        <f t="shared" si="20"/>
        <v>0</v>
      </c>
      <c r="AO44" s="247">
        <f t="shared" si="20"/>
        <v>0</v>
      </c>
      <c r="AP44" s="168">
        <f>SUM(AP27:AP43)</f>
        <v>0</v>
      </c>
      <c r="AQ44" s="20"/>
      <c r="AR44" s="246">
        <f>SUM(AR27:AR34,AR36:AR43)</f>
        <v>0</v>
      </c>
      <c r="AS44" s="247">
        <f>SUM(AS27:AS34,AS36:AS43)</f>
        <v>0</v>
      </c>
      <c r="AT44" s="247">
        <f t="shared" ref="AT44:BC44" si="21">SUM(AT27:AT34,AT36:AT43)</f>
        <v>0</v>
      </c>
      <c r="AU44" s="247">
        <f t="shared" si="21"/>
        <v>0</v>
      </c>
      <c r="AV44" s="247">
        <f t="shared" si="21"/>
        <v>0</v>
      </c>
      <c r="AW44" s="247">
        <f t="shared" si="21"/>
        <v>0</v>
      </c>
      <c r="AX44" s="247">
        <f t="shared" si="21"/>
        <v>0</v>
      </c>
      <c r="AY44" s="247">
        <f t="shared" si="21"/>
        <v>0</v>
      </c>
      <c r="AZ44" s="247">
        <f t="shared" si="21"/>
        <v>0</v>
      </c>
      <c r="BA44" s="247">
        <f t="shared" si="21"/>
        <v>0</v>
      </c>
      <c r="BB44" s="247">
        <f t="shared" si="21"/>
        <v>0</v>
      </c>
      <c r="BC44" s="247">
        <f t="shared" si="21"/>
        <v>0</v>
      </c>
      <c r="BD44" s="168">
        <f>SUM(BD27:BD43)</f>
        <v>0</v>
      </c>
      <c r="BE44" s="20"/>
      <c r="BF44" s="246">
        <f>SUM(BF27:BF34,BF36:BF43)</f>
        <v>0</v>
      </c>
      <c r="BG44" s="247">
        <f>SUM(BG27:BG34,BG36:BG43)</f>
        <v>0</v>
      </c>
      <c r="BH44" s="247">
        <f t="shared" ref="BH44:BQ44" si="22">SUM(BH27:BH34,BH36:BH43)</f>
        <v>0</v>
      </c>
      <c r="BI44" s="247">
        <f t="shared" si="22"/>
        <v>0</v>
      </c>
      <c r="BJ44" s="247">
        <f t="shared" si="22"/>
        <v>0</v>
      </c>
      <c r="BK44" s="247">
        <f t="shared" si="22"/>
        <v>0</v>
      </c>
      <c r="BL44" s="247">
        <f t="shared" si="22"/>
        <v>0</v>
      </c>
      <c r="BM44" s="247">
        <f t="shared" si="22"/>
        <v>0</v>
      </c>
      <c r="BN44" s="247">
        <f t="shared" si="22"/>
        <v>0</v>
      </c>
      <c r="BO44" s="247">
        <f t="shared" si="22"/>
        <v>0</v>
      </c>
      <c r="BP44" s="247">
        <f t="shared" si="22"/>
        <v>0</v>
      </c>
      <c r="BQ44" s="247">
        <f t="shared" si="22"/>
        <v>0</v>
      </c>
      <c r="BR44" s="168">
        <f>SUM(BR27:BR43)</f>
        <v>0</v>
      </c>
      <c r="BS44" s="20"/>
      <c r="BT44" s="246">
        <f>SUM(BT27:BT34,BT36:BT43)</f>
        <v>0</v>
      </c>
      <c r="BU44" s="247">
        <f>SUM(BU27:BU34,BU36:BU43)</f>
        <v>0</v>
      </c>
      <c r="BV44" s="247">
        <f t="shared" ref="BV44:CE44" si="23">SUM(BV27:BV34,BV36:BV43)</f>
        <v>0</v>
      </c>
      <c r="BW44" s="247">
        <f t="shared" si="23"/>
        <v>0</v>
      </c>
      <c r="BX44" s="247">
        <f t="shared" si="23"/>
        <v>0</v>
      </c>
      <c r="BY44" s="247">
        <f t="shared" si="23"/>
        <v>0</v>
      </c>
      <c r="BZ44" s="247">
        <f t="shared" si="23"/>
        <v>0</v>
      </c>
      <c r="CA44" s="247">
        <f t="shared" si="23"/>
        <v>0</v>
      </c>
      <c r="CB44" s="247">
        <f t="shared" si="23"/>
        <v>0</v>
      </c>
      <c r="CC44" s="247">
        <f t="shared" si="23"/>
        <v>0</v>
      </c>
      <c r="CD44" s="247">
        <f t="shared" si="23"/>
        <v>0</v>
      </c>
      <c r="CE44" s="247">
        <f t="shared" si="23"/>
        <v>0</v>
      </c>
      <c r="CF44" s="168">
        <f>SUM(CF27:CF43)</f>
        <v>0</v>
      </c>
      <c r="CG44" s="20"/>
      <c r="CH44" s="246">
        <f>SUM(CH27:CH34,CH36:CH43)</f>
        <v>0</v>
      </c>
      <c r="CI44" s="247">
        <f>SUM(CI27:CI34,CI36:CI43)</f>
        <v>0</v>
      </c>
      <c r="CJ44" s="247">
        <f t="shared" ref="CJ44:CS44" si="24">SUM(CJ27:CJ34,CJ36:CJ43)</f>
        <v>0</v>
      </c>
      <c r="CK44" s="247">
        <f t="shared" si="24"/>
        <v>0</v>
      </c>
      <c r="CL44" s="247">
        <f t="shared" si="24"/>
        <v>0</v>
      </c>
      <c r="CM44" s="247">
        <f t="shared" si="24"/>
        <v>0</v>
      </c>
      <c r="CN44" s="247">
        <f t="shared" si="24"/>
        <v>0</v>
      </c>
      <c r="CO44" s="247">
        <f t="shared" si="24"/>
        <v>0</v>
      </c>
      <c r="CP44" s="247">
        <f t="shared" si="24"/>
        <v>0</v>
      </c>
      <c r="CQ44" s="247">
        <f t="shared" si="24"/>
        <v>0</v>
      </c>
      <c r="CR44" s="247">
        <f t="shared" si="24"/>
        <v>0</v>
      </c>
      <c r="CS44" s="247">
        <f t="shared" si="24"/>
        <v>0</v>
      </c>
      <c r="CT44" s="168">
        <f>SUM(CT27:CT43)</f>
        <v>0</v>
      </c>
      <c r="CU44" s="20"/>
      <c r="CV44" s="246">
        <f>SUM(CV27:CV34,CV36:CV43)</f>
        <v>0</v>
      </c>
      <c r="CW44" s="247">
        <f>SUM(CW27:CW34,CW36:CW43)</f>
        <v>0</v>
      </c>
      <c r="CX44" s="247">
        <f t="shared" ref="CX44:DG44" si="25">SUM(CX27:CX34,CX36:CX43)</f>
        <v>0</v>
      </c>
      <c r="CY44" s="247">
        <f t="shared" si="25"/>
        <v>0</v>
      </c>
      <c r="CZ44" s="247">
        <f t="shared" si="25"/>
        <v>0</v>
      </c>
      <c r="DA44" s="247">
        <f t="shared" si="25"/>
        <v>0</v>
      </c>
      <c r="DB44" s="247">
        <f t="shared" si="25"/>
        <v>0</v>
      </c>
      <c r="DC44" s="247">
        <f t="shared" si="25"/>
        <v>0</v>
      </c>
      <c r="DD44" s="247">
        <f t="shared" si="25"/>
        <v>0</v>
      </c>
      <c r="DE44" s="247">
        <f t="shared" si="25"/>
        <v>0</v>
      </c>
      <c r="DF44" s="247">
        <f t="shared" si="25"/>
        <v>0</v>
      </c>
      <c r="DG44" s="247">
        <f t="shared" si="25"/>
        <v>0</v>
      </c>
      <c r="DH44" s="168">
        <f>SUM(DH27:DH43)</f>
        <v>0</v>
      </c>
      <c r="DI44" s="20"/>
      <c r="DJ44" s="167">
        <f t="shared" ref="DJ44" si="26">N44+AB44+DH44+AP44+BD44+DH44</f>
        <v>0</v>
      </c>
      <c r="DK44" s="32"/>
    </row>
    <row r="45" spans="1:115" ht="15" thickBot="1" x14ac:dyDescent="0.25">
      <c r="DJ45" s="24"/>
      <c r="DK45" s="25"/>
    </row>
    <row r="46" spans="1:115" ht="16.5" thickTop="1" thickBot="1" x14ac:dyDescent="0.3">
      <c r="A46" s="28" t="s">
        <v>39</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216">
        <f>SUM(DK27:DK43)</f>
        <v>0</v>
      </c>
    </row>
    <row r="47" spans="1:115" ht="15" thickTop="1" x14ac:dyDescent="0.2"/>
  </sheetData>
  <sheetProtection algorithmName="SHA-512" hashValue="0V4lgaxzr85rFLpIrk8jFV+ueiN4kf7p9JpDqInkVAaFHxtzdsrtRO4VIxY6rkQMLFgAyPLR2c+X6B92yI+ojw==" saltValue="7uCW5yAEyvY4TA4E/oe15w==" spinCount="100000" sheet="1" formatCells="0" formatColumns="0" formatRows="0" insertRows="0"/>
  <mergeCells count="24">
    <mergeCell ref="AD19:AQ19"/>
    <mergeCell ref="AD26:AO26"/>
    <mergeCell ref="CH19:CU19"/>
    <mergeCell ref="CH26:CS26"/>
    <mergeCell ref="DB1:DK1"/>
    <mergeCell ref="DJ2:DK2"/>
    <mergeCell ref="CV26:DG26"/>
    <mergeCell ref="A7:DK7"/>
    <mergeCell ref="A6:DK6"/>
    <mergeCell ref="A5:DK5"/>
    <mergeCell ref="A4:DK4"/>
    <mergeCell ref="A8:DK9"/>
    <mergeCell ref="A3:DK3"/>
    <mergeCell ref="B19:O19"/>
    <mergeCell ref="P19:AC19"/>
    <mergeCell ref="CV19:DI19"/>
    <mergeCell ref="B26:M26"/>
    <mergeCell ref="P26:AA26"/>
    <mergeCell ref="AR19:BE19"/>
    <mergeCell ref="AR26:BC26"/>
    <mergeCell ref="BF19:BS19"/>
    <mergeCell ref="BF26:BQ26"/>
    <mergeCell ref="BT19:CG19"/>
    <mergeCell ref="BT26:CE26"/>
  </mergeCells>
  <printOptions horizontalCentered="1"/>
  <pageMargins left="0.25" right="0.25" top="0.75" bottom="0.75" header="0.3" footer="0.3"/>
  <pageSetup scale="57" fitToHeight="0" orientation="landscape" r:id="rId1"/>
  <headerFooter>
    <oddFooter>&amp;C[File] v072016</oddFooter>
  </headerFooter>
  <ignoredErrors>
    <ignoredError sqref="AB27 AB28:AB34 AB36:AB43 DH27:DH34 DH36:DH43 AP27 AP28:AP43 BD27:BD43 CF27:CF43 CT27:CT43 BR27:BR4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6"/>
  <sheetViews>
    <sheetView showGridLines="0" zoomScaleNormal="100" workbookViewId="0">
      <selection activeCell="H36" sqref="H36:J36"/>
    </sheetView>
  </sheetViews>
  <sheetFormatPr defaultColWidth="9.140625" defaultRowHeight="14.25" x14ac:dyDescent="0.2"/>
  <cols>
    <col min="1" max="1" width="10.28515625" style="33" customWidth="1"/>
    <col min="2" max="2" width="8.7109375" style="33" customWidth="1"/>
    <col min="3" max="3" width="10" style="33" customWidth="1"/>
    <col min="4" max="6" width="8.7109375" style="33" customWidth="1"/>
    <col min="7" max="8" width="14" style="33" bestFit="1" customWidth="1"/>
    <col min="9" max="9" width="12.7109375" style="33" bestFit="1" customWidth="1"/>
    <col min="10" max="12" width="11.5703125" style="33" bestFit="1" customWidth="1"/>
    <col min="13" max="13" width="14" style="33" bestFit="1" customWidth="1"/>
    <col min="14" max="15" width="6.28515625" style="33" customWidth="1"/>
    <col min="16" max="16" width="10.140625" style="33" bestFit="1" customWidth="1"/>
    <col min="17" max="17" width="9.140625" style="33"/>
    <col min="18" max="18" width="23.28515625" style="33" customWidth="1"/>
    <col min="19" max="16384" width="9.140625" style="33"/>
  </cols>
  <sheetData>
    <row r="1" spans="1:18" ht="15" customHeight="1" x14ac:dyDescent="0.25">
      <c r="A1" s="45"/>
      <c r="B1" s="46"/>
      <c r="C1" s="46"/>
      <c r="D1" s="46"/>
      <c r="E1" s="107"/>
      <c r="F1" s="107"/>
      <c r="G1" s="107"/>
      <c r="H1" s="107"/>
      <c r="I1" s="107"/>
      <c r="J1" s="107"/>
      <c r="K1" s="353" t="str">
        <f>Summary!$H$3</f>
        <v>OSU Construction Project</v>
      </c>
      <c r="L1" s="353"/>
      <c r="M1" s="353"/>
      <c r="N1" s="353"/>
      <c r="O1" s="353"/>
      <c r="P1" s="354"/>
      <c r="R1" s="114"/>
    </row>
    <row r="2" spans="1:18" ht="15.75" x14ac:dyDescent="0.25">
      <c r="A2" s="36"/>
      <c r="B2" s="37"/>
      <c r="C2" s="37"/>
      <c r="D2" s="37"/>
      <c r="K2" s="37"/>
      <c r="L2" s="37"/>
      <c r="M2" s="396" t="str">
        <f>Summary!$H$4</f>
        <v>OSU-123456</v>
      </c>
      <c r="N2" s="396"/>
      <c r="O2" s="396"/>
      <c r="P2" s="397"/>
      <c r="R2" s="114" t="s">
        <v>47</v>
      </c>
    </row>
    <row r="3" spans="1:18" ht="15" x14ac:dyDescent="0.25">
      <c r="A3" s="414" t="str">
        <f>Summary!A6:K6</f>
        <v>GMP #</v>
      </c>
      <c r="B3" s="415"/>
      <c r="C3" s="415"/>
      <c r="D3" s="415"/>
      <c r="E3" s="415"/>
      <c r="F3" s="415"/>
      <c r="G3" s="415"/>
      <c r="H3" s="415"/>
      <c r="I3" s="415"/>
      <c r="J3" s="415"/>
      <c r="K3" s="415"/>
      <c r="L3" s="415"/>
      <c r="M3" s="415"/>
      <c r="N3" s="415"/>
      <c r="O3" s="415"/>
      <c r="P3" s="416"/>
      <c r="R3" s="114" t="s">
        <v>120</v>
      </c>
    </row>
    <row r="4" spans="1:18" ht="15.75" x14ac:dyDescent="0.25">
      <c r="A4" s="398" t="s">
        <v>192</v>
      </c>
      <c r="B4" s="399"/>
      <c r="C4" s="399"/>
      <c r="D4" s="399"/>
      <c r="E4" s="399"/>
      <c r="F4" s="399"/>
      <c r="G4" s="399"/>
      <c r="H4" s="399"/>
      <c r="I4" s="399"/>
      <c r="J4" s="399"/>
      <c r="K4" s="399"/>
      <c r="L4" s="399"/>
      <c r="M4" s="399"/>
      <c r="N4" s="399"/>
      <c r="O4" s="399"/>
      <c r="P4" s="400"/>
      <c r="R4" s="114" t="s">
        <v>72</v>
      </c>
    </row>
    <row r="5" spans="1:18" ht="15.75" x14ac:dyDescent="0.25">
      <c r="A5" s="398" t="s">
        <v>3</v>
      </c>
      <c r="B5" s="399"/>
      <c r="C5" s="399"/>
      <c r="D5" s="399"/>
      <c r="E5" s="399"/>
      <c r="F5" s="399"/>
      <c r="G5" s="399"/>
      <c r="H5" s="399"/>
      <c r="I5" s="399"/>
      <c r="J5" s="399"/>
      <c r="K5" s="399"/>
      <c r="L5" s="399"/>
      <c r="M5" s="399"/>
      <c r="N5" s="399"/>
      <c r="O5" s="399"/>
      <c r="P5" s="400"/>
      <c r="R5" s="114"/>
    </row>
    <row r="6" spans="1:18" ht="15.75" x14ac:dyDescent="0.25">
      <c r="A6" s="401">
        <f ca="1">+Summary!A8:K8</f>
        <v>45716</v>
      </c>
      <c r="B6" s="402"/>
      <c r="C6" s="402"/>
      <c r="D6" s="402"/>
      <c r="E6" s="402"/>
      <c r="F6" s="402"/>
      <c r="G6" s="402"/>
      <c r="H6" s="402"/>
      <c r="I6" s="402"/>
      <c r="J6" s="402"/>
      <c r="K6" s="402"/>
      <c r="L6" s="402"/>
      <c r="M6" s="402"/>
      <c r="N6" s="402"/>
      <c r="O6" s="402"/>
      <c r="P6" s="403"/>
    </row>
    <row r="7" spans="1:18" ht="15.75" x14ac:dyDescent="0.25">
      <c r="A7" s="446"/>
      <c r="B7" s="447"/>
      <c r="C7" s="447"/>
      <c r="D7" s="447"/>
      <c r="E7" s="447"/>
      <c r="F7" s="447"/>
      <c r="G7" s="447"/>
      <c r="H7" s="447"/>
      <c r="I7" s="447"/>
      <c r="J7" s="447"/>
      <c r="K7" s="447"/>
      <c r="L7" s="447"/>
      <c r="M7" s="447"/>
      <c r="N7" s="447"/>
      <c r="O7" s="447"/>
      <c r="P7" s="448"/>
    </row>
    <row r="8" spans="1:18" ht="30" customHeight="1" x14ac:dyDescent="0.2">
      <c r="A8" s="443" t="s">
        <v>230</v>
      </c>
      <c r="B8" s="444"/>
      <c r="C8" s="444"/>
      <c r="D8" s="444"/>
      <c r="E8" s="444"/>
      <c r="F8" s="444"/>
      <c r="G8" s="444"/>
      <c r="H8" s="444"/>
      <c r="I8" s="444"/>
      <c r="J8" s="444"/>
      <c r="K8" s="444"/>
      <c r="L8" s="444"/>
      <c r="M8" s="444"/>
      <c r="N8" s="444"/>
      <c r="O8" s="444"/>
      <c r="P8" s="445"/>
    </row>
    <row r="9" spans="1:18" ht="68.25" customHeight="1" x14ac:dyDescent="0.2">
      <c r="A9" s="190" t="s">
        <v>89</v>
      </c>
      <c r="B9" s="449" t="s">
        <v>75</v>
      </c>
      <c r="C9" s="449"/>
      <c r="D9" s="449"/>
      <c r="E9" s="449"/>
      <c r="F9" s="449"/>
      <c r="G9" s="449"/>
      <c r="H9" s="449" t="s">
        <v>71</v>
      </c>
      <c r="I9" s="449"/>
      <c r="J9" s="449"/>
      <c r="K9" s="450" t="s">
        <v>115</v>
      </c>
      <c r="L9" s="451"/>
      <c r="M9" s="452"/>
      <c r="N9" s="453" t="s">
        <v>116</v>
      </c>
      <c r="O9" s="453"/>
      <c r="P9" s="453"/>
    </row>
    <row r="10" spans="1:18" ht="14.25" customHeight="1" x14ac:dyDescent="0.2">
      <c r="A10" s="130">
        <v>1</v>
      </c>
      <c r="B10" s="426" t="s">
        <v>91</v>
      </c>
      <c r="C10" s="427"/>
      <c r="D10" s="427"/>
      <c r="E10" s="427"/>
      <c r="F10" s="427"/>
      <c r="G10" s="428"/>
      <c r="H10" s="429">
        <v>0</v>
      </c>
      <c r="I10" s="429"/>
      <c r="J10" s="429"/>
      <c r="K10" s="429">
        <v>0</v>
      </c>
      <c r="L10" s="429"/>
      <c r="M10" s="429"/>
      <c r="N10" s="429">
        <v>0</v>
      </c>
      <c r="O10" s="429"/>
      <c r="P10" s="429"/>
      <c r="R10" s="158" t="s">
        <v>231</v>
      </c>
    </row>
    <row r="11" spans="1:18" x14ac:dyDescent="0.2">
      <c r="A11" s="130"/>
      <c r="B11" s="426"/>
      <c r="C11" s="427"/>
      <c r="D11" s="427"/>
      <c r="E11" s="427"/>
      <c r="F11" s="427"/>
      <c r="G11" s="428"/>
      <c r="H11" s="429">
        <v>0</v>
      </c>
      <c r="I11" s="429"/>
      <c r="J11" s="429"/>
      <c r="K11" s="429">
        <v>0</v>
      </c>
      <c r="L11" s="429"/>
      <c r="M11" s="429"/>
      <c r="N11" s="429">
        <v>0</v>
      </c>
      <c r="O11" s="429"/>
      <c r="P11" s="429"/>
      <c r="R11" s="245" t="s">
        <v>232</v>
      </c>
    </row>
    <row r="12" spans="1:18" x14ac:dyDescent="0.2">
      <c r="A12" s="130"/>
      <c r="B12" s="426"/>
      <c r="C12" s="427"/>
      <c r="D12" s="427"/>
      <c r="E12" s="427"/>
      <c r="F12" s="427"/>
      <c r="G12" s="428"/>
      <c r="H12" s="429">
        <v>0</v>
      </c>
      <c r="I12" s="429"/>
      <c r="J12" s="429"/>
      <c r="K12" s="429">
        <v>0</v>
      </c>
      <c r="L12" s="429"/>
      <c r="M12" s="429"/>
      <c r="N12" s="429">
        <v>0</v>
      </c>
      <c r="O12" s="429"/>
      <c r="P12" s="429"/>
    </row>
    <row r="13" spans="1:18" x14ac:dyDescent="0.2">
      <c r="A13" s="130"/>
      <c r="B13" s="426"/>
      <c r="C13" s="427"/>
      <c r="D13" s="427"/>
      <c r="E13" s="427"/>
      <c r="F13" s="427"/>
      <c r="G13" s="428"/>
      <c r="H13" s="429">
        <v>0</v>
      </c>
      <c r="I13" s="429"/>
      <c r="J13" s="429"/>
      <c r="K13" s="429">
        <v>0</v>
      </c>
      <c r="L13" s="429"/>
      <c r="M13" s="429"/>
      <c r="N13" s="429">
        <v>0</v>
      </c>
      <c r="O13" s="429"/>
      <c r="P13" s="429"/>
    </row>
    <row r="14" spans="1:18" x14ac:dyDescent="0.2">
      <c r="A14" s="130"/>
      <c r="B14" s="426"/>
      <c r="C14" s="427"/>
      <c r="D14" s="427"/>
      <c r="E14" s="427"/>
      <c r="F14" s="427"/>
      <c r="G14" s="428"/>
      <c r="H14" s="429">
        <v>0</v>
      </c>
      <c r="I14" s="429"/>
      <c r="J14" s="429"/>
      <c r="K14" s="429">
        <v>0</v>
      </c>
      <c r="L14" s="429"/>
      <c r="M14" s="429"/>
      <c r="N14" s="429">
        <v>0</v>
      </c>
      <c r="O14" s="429"/>
      <c r="P14" s="429"/>
    </row>
    <row r="15" spans="1:18" x14ac:dyDescent="0.2">
      <c r="A15" s="130"/>
      <c r="B15" s="426"/>
      <c r="C15" s="427"/>
      <c r="D15" s="427"/>
      <c r="E15" s="427"/>
      <c r="F15" s="427"/>
      <c r="G15" s="428"/>
      <c r="H15" s="429">
        <v>0</v>
      </c>
      <c r="I15" s="429"/>
      <c r="J15" s="429"/>
      <c r="K15" s="429">
        <v>0</v>
      </c>
      <c r="L15" s="429"/>
      <c r="M15" s="429"/>
      <c r="N15" s="429">
        <v>0</v>
      </c>
      <c r="O15" s="429"/>
      <c r="P15" s="429"/>
    </row>
    <row r="16" spans="1:18" x14ac:dyDescent="0.2">
      <c r="A16" s="130"/>
      <c r="B16" s="426"/>
      <c r="C16" s="427"/>
      <c r="D16" s="427"/>
      <c r="E16" s="427"/>
      <c r="F16" s="427"/>
      <c r="G16" s="428"/>
      <c r="H16" s="429">
        <v>0</v>
      </c>
      <c r="I16" s="429"/>
      <c r="J16" s="429"/>
      <c r="K16" s="429">
        <v>0</v>
      </c>
      <c r="L16" s="429"/>
      <c r="M16" s="429"/>
      <c r="N16" s="429">
        <v>0</v>
      </c>
      <c r="O16" s="429"/>
      <c r="P16" s="429"/>
    </row>
    <row r="17" spans="1:16" x14ac:dyDescent="0.2">
      <c r="A17" s="130"/>
      <c r="B17" s="426"/>
      <c r="C17" s="427"/>
      <c r="D17" s="427"/>
      <c r="E17" s="427"/>
      <c r="F17" s="427"/>
      <c r="G17" s="428"/>
      <c r="H17" s="429">
        <v>0</v>
      </c>
      <c r="I17" s="429"/>
      <c r="J17" s="429"/>
      <c r="K17" s="429">
        <v>0</v>
      </c>
      <c r="L17" s="429"/>
      <c r="M17" s="429"/>
      <c r="N17" s="429">
        <v>0</v>
      </c>
      <c r="O17" s="429"/>
      <c r="P17" s="429"/>
    </row>
    <row r="18" spans="1:16" x14ac:dyDescent="0.2">
      <c r="A18" s="130"/>
      <c r="B18" s="426"/>
      <c r="C18" s="427"/>
      <c r="D18" s="427"/>
      <c r="E18" s="427"/>
      <c r="F18" s="427"/>
      <c r="G18" s="428"/>
      <c r="H18" s="429">
        <v>0</v>
      </c>
      <c r="I18" s="429"/>
      <c r="J18" s="429"/>
      <c r="K18" s="429">
        <v>0</v>
      </c>
      <c r="L18" s="429"/>
      <c r="M18" s="429"/>
      <c r="N18" s="429">
        <v>0</v>
      </c>
      <c r="O18" s="429"/>
      <c r="P18" s="429"/>
    </row>
    <row r="19" spans="1:16" x14ac:dyDescent="0.2">
      <c r="A19" s="130"/>
      <c r="B19" s="426"/>
      <c r="C19" s="427"/>
      <c r="D19" s="427"/>
      <c r="E19" s="427"/>
      <c r="F19" s="427"/>
      <c r="G19" s="428"/>
      <c r="H19" s="429">
        <v>0</v>
      </c>
      <c r="I19" s="429"/>
      <c r="J19" s="429"/>
      <c r="K19" s="429">
        <v>0</v>
      </c>
      <c r="L19" s="429"/>
      <c r="M19" s="429"/>
      <c r="N19" s="429">
        <v>0</v>
      </c>
      <c r="O19" s="429"/>
      <c r="P19" s="429"/>
    </row>
    <row r="20" spans="1:16" x14ac:dyDescent="0.2">
      <c r="A20" s="130"/>
      <c r="B20" s="426"/>
      <c r="C20" s="427"/>
      <c r="D20" s="427"/>
      <c r="E20" s="427"/>
      <c r="F20" s="427"/>
      <c r="G20" s="428"/>
      <c r="H20" s="429">
        <v>0</v>
      </c>
      <c r="I20" s="429"/>
      <c r="J20" s="429"/>
      <c r="K20" s="429">
        <v>0</v>
      </c>
      <c r="L20" s="429"/>
      <c r="M20" s="429"/>
      <c r="N20" s="429">
        <v>0</v>
      </c>
      <c r="O20" s="429"/>
      <c r="P20" s="429"/>
    </row>
    <row r="21" spans="1:16" x14ac:dyDescent="0.2">
      <c r="A21" s="130"/>
      <c r="B21" s="426"/>
      <c r="C21" s="427"/>
      <c r="D21" s="427"/>
      <c r="E21" s="427"/>
      <c r="F21" s="427"/>
      <c r="G21" s="428"/>
      <c r="H21" s="429">
        <v>0</v>
      </c>
      <c r="I21" s="429"/>
      <c r="J21" s="429"/>
      <c r="K21" s="429">
        <v>0</v>
      </c>
      <c r="L21" s="429"/>
      <c r="M21" s="429"/>
      <c r="N21" s="429">
        <v>0</v>
      </c>
      <c r="O21" s="429"/>
      <c r="P21" s="429"/>
    </row>
    <row r="22" spans="1:16" x14ac:dyDescent="0.2">
      <c r="A22" s="130"/>
      <c r="B22" s="426"/>
      <c r="C22" s="427"/>
      <c r="D22" s="427"/>
      <c r="E22" s="427"/>
      <c r="F22" s="427"/>
      <c r="G22" s="428"/>
      <c r="H22" s="429">
        <v>0</v>
      </c>
      <c r="I22" s="429"/>
      <c r="J22" s="429"/>
      <c r="K22" s="429">
        <v>0</v>
      </c>
      <c r="L22" s="429"/>
      <c r="M22" s="429"/>
      <c r="N22" s="429">
        <v>0</v>
      </c>
      <c r="O22" s="429"/>
      <c r="P22" s="429"/>
    </row>
    <row r="23" spans="1:16" x14ac:dyDescent="0.2">
      <c r="A23" s="130"/>
      <c r="B23" s="426"/>
      <c r="C23" s="427"/>
      <c r="D23" s="427"/>
      <c r="E23" s="427"/>
      <c r="F23" s="427"/>
      <c r="G23" s="428"/>
      <c r="H23" s="429">
        <v>0</v>
      </c>
      <c r="I23" s="429"/>
      <c r="J23" s="429"/>
      <c r="K23" s="429">
        <v>0</v>
      </c>
      <c r="L23" s="429"/>
      <c r="M23" s="429"/>
      <c r="N23" s="429">
        <v>0</v>
      </c>
      <c r="O23" s="429"/>
      <c r="P23" s="429"/>
    </row>
    <row r="24" spans="1:16" x14ac:dyDescent="0.2">
      <c r="A24" s="130"/>
      <c r="B24" s="426"/>
      <c r="C24" s="427"/>
      <c r="D24" s="427"/>
      <c r="E24" s="427"/>
      <c r="F24" s="427"/>
      <c r="G24" s="428"/>
      <c r="H24" s="429">
        <v>0</v>
      </c>
      <c r="I24" s="429"/>
      <c r="J24" s="429"/>
      <c r="K24" s="429">
        <v>0</v>
      </c>
      <c r="L24" s="429"/>
      <c r="M24" s="429"/>
      <c r="N24" s="429">
        <v>0</v>
      </c>
      <c r="O24" s="429"/>
      <c r="P24" s="429"/>
    </row>
    <row r="25" spans="1:16" x14ac:dyDescent="0.2">
      <c r="A25" s="130"/>
      <c r="B25" s="426"/>
      <c r="C25" s="427"/>
      <c r="D25" s="427"/>
      <c r="E25" s="427"/>
      <c r="F25" s="427"/>
      <c r="G25" s="428"/>
      <c r="H25" s="429">
        <v>0</v>
      </c>
      <c r="I25" s="429"/>
      <c r="J25" s="429"/>
      <c r="K25" s="429">
        <v>0</v>
      </c>
      <c r="L25" s="429"/>
      <c r="M25" s="429"/>
      <c r="N25" s="429">
        <v>0</v>
      </c>
      <c r="O25" s="429"/>
      <c r="P25" s="429"/>
    </row>
    <row r="26" spans="1:16" x14ac:dyDescent="0.2">
      <c r="A26" s="130"/>
      <c r="B26" s="426"/>
      <c r="C26" s="427"/>
      <c r="D26" s="427"/>
      <c r="E26" s="427"/>
      <c r="F26" s="427"/>
      <c r="G26" s="428"/>
      <c r="H26" s="429">
        <v>0</v>
      </c>
      <c r="I26" s="429"/>
      <c r="J26" s="429"/>
      <c r="K26" s="429">
        <v>0</v>
      </c>
      <c r="L26" s="429"/>
      <c r="M26" s="429"/>
      <c r="N26" s="429">
        <v>0</v>
      </c>
      <c r="O26" s="429"/>
      <c r="P26" s="429"/>
    </row>
    <row r="27" spans="1:16" x14ac:dyDescent="0.2">
      <c r="A27" s="130"/>
      <c r="B27" s="426"/>
      <c r="C27" s="427"/>
      <c r="D27" s="427"/>
      <c r="E27" s="427"/>
      <c r="F27" s="427"/>
      <c r="G27" s="428"/>
      <c r="H27" s="429">
        <v>0</v>
      </c>
      <c r="I27" s="429"/>
      <c r="J27" s="429"/>
      <c r="K27" s="429">
        <v>0</v>
      </c>
      <c r="L27" s="429"/>
      <c r="M27" s="429"/>
      <c r="N27" s="429">
        <v>0</v>
      </c>
      <c r="O27" s="429"/>
      <c r="P27" s="429"/>
    </row>
    <row r="28" spans="1:16" x14ac:dyDescent="0.2">
      <c r="A28" s="130"/>
      <c r="B28" s="426"/>
      <c r="C28" s="427"/>
      <c r="D28" s="427"/>
      <c r="E28" s="427"/>
      <c r="F28" s="427"/>
      <c r="G28" s="428"/>
      <c r="H28" s="429">
        <v>0</v>
      </c>
      <c r="I28" s="429"/>
      <c r="J28" s="429"/>
      <c r="K28" s="429">
        <v>0</v>
      </c>
      <c r="L28" s="429"/>
      <c r="M28" s="429"/>
      <c r="N28" s="429">
        <v>0</v>
      </c>
      <c r="O28" s="429"/>
      <c r="P28" s="429"/>
    </row>
    <row r="29" spans="1:16" x14ac:dyDescent="0.2">
      <c r="A29" s="130"/>
      <c r="B29" s="426"/>
      <c r="C29" s="427"/>
      <c r="D29" s="427"/>
      <c r="E29" s="427"/>
      <c r="F29" s="427"/>
      <c r="G29" s="428"/>
      <c r="H29" s="429">
        <v>0</v>
      </c>
      <c r="I29" s="429"/>
      <c r="J29" s="429"/>
      <c r="K29" s="429">
        <v>0</v>
      </c>
      <c r="L29" s="429"/>
      <c r="M29" s="429"/>
      <c r="N29" s="429">
        <v>0</v>
      </c>
      <c r="O29" s="429"/>
      <c r="P29" s="429"/>
    </row>
    <row r="30" spans="1:16" x14ac:dyDescent="0.2">
      <c r="A30" s="130"/>
      <c r="B30" s="426"/>
      <c r="C30" s="427"/>
      <c r="D30" s="427"/>
      <c r="E30" s="427"/>
      <c r="F30" s="427"/>
      <c r="G30" s="428"/>
      <c r="H30" s="429">
        <v>0</v>
      </c>
      <c r="I30" s="429"/>
      <c r="J30" s="429"/>
      <c r="K30" s="429">
        <v>0</v>
      </c>
      <c r="L30" s="429"/>
      <c r="M30" s="429"/>
      <c r="N30" s="429">
        <v>0</v>
      </c>
      <c r="O30" s="429"/>
      <c r="P30" s="429"/>
    </row>
    <row r="31" spans="1:16" x14ac:dyDescent="0.2">
      <c r="A31" s="130"/>
      <c r="B31" s="426"/>
      <c r="C31" s="427"/>
      <c r="D31" s="427"/>
      <c r="E31" s="427"/>
      <c r="F31" s="427"/>
      <c r="G31" s="428"/>
      <c r="H31" s="429">
        <v>0</v>
      </c>
      <c r="I31" s="429"/>
      <c r="J31" s="429"/>
      <c r="K31" s="429">
        <v>0</v>
      </c>
      <c r="L31" s="429"/>
      <c r="M31" s="429"/>
      <c r="N31" s="429">
        <v>0</v>
      </c>
      <c r="O31" s="429"/>
      <c r="P31" s="429"/>
    </row>
    <row r="32" spans="1:16" x14ac:dyDescent="0.2">
      <c r="A32" s="130"/>
      <c r="B32" s="426"/>
      <c r="C32" s="427"/>
      <c r="D32" s="427"/>
      <c r="E32" s="427"/>
      <c r="F32" s="427"/>
      <c r="G32" s="428"/>
      <c r="H32" s="429">
        <v>0</v>
      </c>
      <c r="I32" s="429"/>
      <c r="J32" s="429"/>
      <c r="K32" s="429">
        <v>0</v>
      </c>
      <c r="L32" s="429"/>
      <c r="M32" s="429"/>
      <c r="N32" s="429">
        <v>0</v>
      </c>
      <c r="O32" s="429"/>
      <c r="P32" s="429"/>
    </row>
    <row r="33" spans="1:16" x14ac:dyDescent="0.2">
      <c r="A33" s="130"/>
      <c r="B33" s="426"/>
      <c r="C33" s="427"/>
      <c r="D33" s="427"/>
      <c r="E33" s="427"/>
      <c r="F33" s="427"/>
      <c r="G33" s="428"/>
      <c r="H33" s="429">
        <v>0</v>
      </c>
      <c r="I33" s="429"/>
      <c r="J33" s="429"/>
      <c r="K33" s="429">
        <v>0</v>
      </c>
      <c r="L33" s="429"/>
      <c r="M33" s="429"/>
      <c r="N33" s="429">
        <v>0</v>
      </c>
      <c r="O33" s="429"/>
      <c r="P33" s="429"/>
    </row>
    <row r="34" spans="1:16" x14ac:dyDescent="0.2">
      <c r="A34" s="130"/>
      <c r="B34" s="426"/>
      <c r="C34" s="427"/>
      <c r="D34" s="427"/>
      <c r="E34" s="427"/>
      <c r="F34" s="427"/>
      <c r="G34" s="428"/>
      <c r="H34" s="429">
        <v>0</v>
      </c>
      <c r="I34" s="429"/>
      <c r="J34" s="429"/>
      <c r="K34" s="429">
        <v>0</v>
      </c>
      <c r="L34" s="429"/>
      <c r="M34" s="429"/>
      <c r="N34" s="429">
        <v>0</v>
      </c>
      <c r="O34" s="429"/>
      <c r="P34" s="429"/>
    </row>
    <row r="35" spans="1:16" ht="15" thickBot="1" x14ac:dyDescent="0.25">
      <c r="A35" s="131"/>
      <c r="B35" s="437"/>
      <c r="C35" s="438"/>
      <c r="D35" s="438"/>
      <c r="E35" s="438"/>
      <c r="F35" s="438"/>
      <c r="G35" s="439"/>
      <c r="H35" s="429">
        <v>0</v>
      </c>
      <c r="I35" s="429"/>
      <c r="J35" s="429"/>
      <c r="K35" s="430">
        <v>0</v>
      </c>
      <c r="L35" s="430"/>
      <c r="M35" s="430"/>
      <c r="N35" s="430">
        <v>0</v>
      </c>
      <c r="O35" s="430"/>
      <c r="P35" s="430"/>
    </row>
    <row r="36" spans="1:16" ht="15.75" thickBot="1" x14ac:dyDescent="0.25">
      <c r="A36" s="431" t="s">
        <v>90</v>
      </c>
      <c r="B36" s="432"/>
      <c r="C36" s="432"/>
      <c r="D36" s="432"/>
      <c r="E36" s="432"/>
      <c r="F36" s="432"/>
      <c r="G36" s="433"/>
      <c r="H36" s="440">
        <f>SUM(H10:J35)</f>
        <v>0</v>
      </c>
      <c r="I36" s="441"/>
      <c r="J36" s="442"/>
      <c r="K36" s="434">
        <f>SUM(K10:M35)</f>
        <v>0</v>
      </c>
      <c r="L36" s="435"/>
      <c r="M36" s="436"/>
      <c r="N36" s="434">
        <f>SUM(N10:P35)</f>
        <v>0</v>
      </c>
      <c r="O36" s="435"/>
      <c r="P36" s="436"/>
    </row>
  </sheetData>
  <sheetProtection algorithmName="SHA-512" hashValue="hCaElGqZJbVGJJLAnezHamSTw0VvEsx9lkKJ8TLIwpT6g/1Rfyaz1aiKv1Lv0xsYVwg6KfKlQv4kTInNsh3ZfQ==" saltValue="r6osP0SPDlaeO2VBsoUQEQ==" spinCount="100000" sheet="1" objects="1" scenarios="1"/>
  <mergeCells count="120">
    <mergeCell ref="B24:G24"/>
    <mergeCell ref="H24:J24"/>
    <mergeCell ref="B25:G25"/>
    <mergeCell ref="H25:J25"/>
    <mergeCell ref="B26:G26"/>
    <mergeCell ref="H26:J26"/>
    <mergeCell ref="B27:G27"/>
    <mergeCell ref="H27:J27"/>
    <mergeCell ref="B31:G31"/>
    <mergeCell ref="H31:J31"/>
    <mergeCell ref="B28:G28"/>
    <mergeCell ref="H28:J28"/>
    <mergeCell ref="B29:G29"/>
    <mergeCell ref="H29:J29"/>
    <mergeCell ref="B30:G30"/>
    <mergeCell ref="H30:J30"/>
    <mergeCell ref="B23:G23"/>
    <mergeCell ref="H23:J23"/>
    <mergeCell ref="K12:M12"/>
    <mergeCell ref="N12:P12"/>
    <mergeCell ref="A8:P8"/>
    <mergeCell ref="A3:P3"/>
    <mergeCell ref="A4:P4"/>
    <mergeCell ref="A5:P5"/>
    <mergeCell ref="A7:P7"/>
    <mergeCell ref="A6:P6"/>
    <mergeCell ref="B13:G13"/>
    <mergeCell ref="H13:J13"/>
    <mergeCell ref="B12:G12"/>
    <mergeCell ref="H12:J12"/>
    <mergeCell ref="K17:M17"/>
    <mergeCell ref="N17:P17"/>
    <mergeCell ref="K18:M18"/>
    <mergeCell ref="N18:P18"/>
    <mergeCell ref="K23:M23"/>
    <mergeCell ref="N23:P23"/>
    <mergeCell ref="B9:G9"/>
    <mergeCell ref="H9:J9"/>
    <mergeCell ref="K9:M9"/>
    <mergeCell ref="N9:P9"/>
    <mergeCell ref="K1:P1"/>
    <mergeCell ref="M2:P2"/>
    <mergeCell ref="B20:G20"/>
    <mergeCell ref="H20:J20"/>
    <mergeCell ref="B21:G21"/>
    <mergeCell ref="H21:J21"/>
    <mergeCell ref="B22:G22"/>
    <mergeCell ref="H22:J22"/>
    <mergeCell ref="K13:M13"/>
    <mergeCell ref="N13:P13"/>
    <mergeCell ref="K14:M14"/>
    <mergeCell ref="N14:P14"/>
    <mergeCell ref="B15:G15"/>
    <mergeCell ref="H15:J15"/>
    <mergeCell ref="K15:M15"/>
    <mergeCell ref="N15:P15"/>
    <mergeCell ref="B14:G14"/>
    <mergeCell ref="H14:J14"/>
    <mergeCell ref="K22:M22"/>
    <mergeCell ref="N22:P22"/>
    <mergeCell ref="B19:G19"/>
    <mergeCell ref="H19:J19"/>
    <mergeCell ref="K19:M19"/>
    <mergeCell ref="N19:P19"/>
    <mergeCell ref="K24:M24"/>
    <mergeCell ref="N24:P24"/>
    <mergeCell ref="K20:M20"/>
    <mergeCell ref="N20:P20"/>
    <mergeCell ref="K21:M21"/>
    <mergeCell ref="N21:P21"/>
    <mergeCell ref="K28:M28"/>
    <mergeCell ref="N28:P28"/>
    <mergeCell ref="K29:M29"/>
    <mergeCell ref="N29:P29"/>
    <mergeCell ref="K30:M30"/>
    <mergeCell ref="N30:P30"/>
    <mergeCell ref="K25:M25"/>
    <mergeCell ref="N25:P25"/>
    <mergeCell ref="K26:M26"/>
    <mergeCell ref="N26:P26"/>
    <mergeCell ref="K27:M27"/>
    <mergeCell ref="N27:P27"/>
    <mergeCell ref="K34:M34"/>
    <mergeCell ref="N34:P34"/>
    <mergeCell ref="K35:M35"/>
    <mergeCell ref="N35:P35"/>
    <mergeCell ref="A36:G36"/>
    <mergeCell ref="K36:M36"/>
    <mergeCell ref="N36:P36"/>
    <mergeCell ref="K31:M31"/>
    <mergeCell ref="N31:P31"/>
    <mergeCell ref="K32:M32"/>
    <mergeCell ref="N32:P32"/>
    <mergeCell ref="K33:M33"/>
    <mergeCell ref="N33:P33"/>
    <mergeCell ref="B32:G32"/>
    <mergeCell ref="H32:J32"/>
    <mergeCell ref="B33:G33"/>
    <mergeCell ref="H33:J33"/>
    <mergeCell ref="B34:G34"/>
    <mergeCell ref="H34:J34"/>
    <mergeCell ref="B35:G35"/>
    <mergeCell ref="H35:J35"/>
    <mergeCell ref="H36:J36"/>
    <mergeCell ref="B17:G17"/>
    <mergeCell ref="H17:J17"/>
    <mergeCell ref="B18:G18"/>
    <mergeCell ref="H18:J18"/>
    <mergeCell ref="B10:G10"/>
    <mergeCell ref="H10:J10"/>
    <mergeCell ref="K10:M10"/>
    <mergeCell ref="N10:P10"/>
    <mergeCell ref="B11:G11"/>
    <mergeCell ref="H11:J11"/>
    <mergeCell ref="K11:M11"/>
    <mergeCell ref="N11:P11"/>
    <mergeCell ref="B16:G16"/>
    <mergeCell ref="H16:J16"/>
    <mergeCell ref="K16:M16"/>
    <mergeCell ref="N16:P16"/>
  </mergeCells>
  <printOptions horizontalCentered="1"/>
  <pageMargins left="0.25" right="0.25" top="0.75" bottom="0.75" header="0.3" footer="0.3"/>
  <pageSetup scale="60" orientation="portrait" r:id="rId1"/>
  <headerFooter>
    <oddFooter>&amp;C[File] v072016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J35"/>
  <sheetViews>
    <sheetView showGridLines="0" zoomScaleNormal="100" workbookViewId="0">
      <selection activeCell="L11" sqref="L11"/>
    </sheetView>
  </sheetViews>
  <sheetFormatPr defaultColWidth="9.140625" defaultRowHeight="14.25" x14ac:dyDescent="0.2"/>
  <cols>
    <col min="1" max="4" width="8.7109375" style="33" customWidth="1"/>
    <col min="5" max="5" width="9.42578125" style="33" customWidth="1"/>
    <col min="6" max="10" width="8.7109375" style="33" customWidth="1"/>
    <col min="11" max="16384" width="9.140625" style="33"/>
  </cols>
  <sheetData>
    <row r="1" spans="1:10" ht="15" customHeight="1" x14ac:dyDescent="0.25">
      <c r="A1" s="45"/>
      <c r="B1" s="46"/>
      <c r="C1" s="46"/>
      <c r="D1" s="46"/>
      <c r="E1" s="353" t="str">
        <f>Summary!$H$3</f>
        <v>OSU Construction Project</v>
      </c>
      <c r="F1" s="353"/>
      <c r="G1" s="353"/>
      <c r="H1" s="353"/>
      <c r="I1" s="353"/>
      <c r="J1" s="354"/>
    </row>
    <row r="2" spans="1:10" ht="15.75" x14ac:dyDescent="0.25">
      <c r="A2" s="36"/>
      <c r="B2" s="37"/>
      <c r="C2" s="37"/>
      <c r="D2" s="37"/>
      <c r="E2" s="37"/>
      <c r="F2" s="37"/>
      <c r="G2" s="396" t="str">
        <f>Summary!$H$4</f>
        <v>OSU-123456</v>
      </c>
      <c r="H2" s="396"/>
      <c r="I2" s="396"/>
      <c r="J2" s="397"/>
    </row>
    <row r="3" spans="1:10" ht="15" customHeight="1" x14ac:dyDescent="0.25">
      <c r="A3" s="414" t="str">
        <f>Summary!A6:K6</f>
        <v>GMP #</v>
      </c>
      <c r="B3" s="415"/>
      <c r="C3" s="415"/>
      <c r="D3" s="415"/>
      <c r="E3" s="415"/>
      <c r="F3" s="415"/>
      <c r="G3" s="415"/>
      <c r="H3" s="415"/>
      <c r="I3" s="415"/>
      <c r="J3" s="416"/>
    </row>
    <row r="4" spans="1:10" ht="15.75" x14ac:dyDescent="0.25">
      <c r="A4" s="398" t="s">
        <v>193</v>
      </c>
      <c r="B4" s="399"/>
      <c r="C4" s="399"/>
      <c r="D4" s="399"/>
      <c r="E4" s="399"/>
      <c r="F4" s="399"/>
      <c r="G4" s="399"/>
      <c r="H4" s="399"/>
      <c r="I4" s="399"/>
      <c r="J4" s="400"/>
    </row>
    <row r="5" spans="1:10" ht="15.75" x14ac:dyDescent="0.25">
      <c r="A5" s="398" t="s">
        <v>8</v>
      </c>
      <c r="B5" s="399"/>
      <c r="C5" s="399"/>
      <c r="D5" s="399"/>
      <c r="E5" s="399"/>
      <c r="F5" s="399"/>
      <c r="G5" s="399"/>
      <c r="H5" s="399"/>
      <c r="I5" s="399"/>
      <c r="J5" s="400"/>
    </row>
    <row r="6" spans="1:10" ht="15.75" x14ac:dyDescent="0.25">
      <c r="A6" s="401">
        <f ca="1">+Summary!A8:K8</f>
        <v>45716</v>
      </c>
      <c r="B6" s="402"/>
      <c r="C6" s="402"/>
      <c r="D6" s="402"/>
      <c r="E6" s="402"/>
      <c r="F6" s="402"/>
      <c r="G6" s="402"/>
      <c r="H6" s="402"/>
      <c r="I6" s="402"/>
      <c r="J6" s="403"/>
    </row>
    <row r="7" spans="1:10" ht="15.75" x14ac:dyDescent="0.25">
      <c r="A7" s="42"/>
      <c r="B7" s="43"/>
      <c r="C7" s="43"/>
      <c r="D7" s="43"/>
      <c r="E7" s="43"/>
      <c r="F7" s="43"/>
      <c r="G7" s="43"/>
      <c r="H7" s="43"/>
      <c r="I7" s="43"/>
      <c r="J7" s="44"/>
    </row>
    <row r="8" spans="1:10" ht="61.5" customHeight="1" x14ac:dyDescent="0.2">
      <c r="A8" s="409" t="s">
        <v>112</v>
      </c>
      <c r="B8" s="410"/>
      <c r="C8" s="410"/>
      <c r="D8" s="410"/>
      <c r="E8" s="410"/>
      <c r="F8" s="410"/>
      <c r="G8" s="410"/>
      <c r="H8" s="410"/>
      <c r="I8" s="410"/>
      <c r="J8" s="411"/>
    </row>
    <row r="9" spans="1:10" ht="30" customHeight="1" x14ac:dyDescent="0.2">
      <c r="A9" s="456" t="s">
        <v>75</v>
      </c>
      <c r="B9" s="456"/>
      <c r="C9" s="456"/>
      <c r="D9" s="456"/>
      <c r="E9" s="182" t="s">
        <v>86</v>
      </c>
      <c r="F9" s="456" t="s">
        <v>76</v>
      </c>
      <c r="G9" s="456"/>
      <c r="H9" s="456" t="s">
        <v>71</v>
      </c>
      <c r="I9" s="456"/>
      <c r="J9" s="456"/>
    </row>
    <row r="10" spans="1:10" x14ac:dyDescent="0.2">
      <c r="A10" s="455"/>
      <c r="B10" s="455"/>
      <c r="C10" s="455"/>
      <c r="D10" s="455"/>
      <c r="E10" s="171"/>
      <c r="F10" s="455"/>
      <c r="G10" s="455"/>
      <c r="H10" s="454"/>
      <c r="I10" s="454"/>
      <c r="J10" s="454"/>
    </row>
    <row r="11" spans="1:10" x14ac:dyDescent="0.2">
      <c r="A11" s="455"/>
      <c r="B11" s="455"/>
      <c r="C11" s="455"/>
      <c r="D11" s="455"/>
      <c r="E11" s="171"/>
      <c r="F11" s="455"/>
      <c r="G11" s="455"/>
      <c r="H11" s="454"/>
      <c r="I11" s="454"/>
      <c r="J11" s="454"/>
    </row>
    <row r="12" spans="1:10" x14ac:dyDescent="0.2">
      <c r="A12" s="455"/>
      <c r="B12" s="455"/>
      <c r="C12" s="455"/>
      <c r="D12" s="455"/>
      <c r="E12" s="171"/>
      <c r="F12" s="455"/>
      <c r="G12" s="455"/>
      <c r="H12" s="454"/>
      <c r="I12" s="454"/>
      <c r="J12" s="454"/>
    </row>
    <row r="13" spans="1:10" x14ac:dyDescent="0.2">
      <c r="A13" s="455"/>
      <c r="B13" s="455"/>
      <c r="C13" s="455"/>
      <c r="D13" s="455"/>
      <c r="E13" s="171"/>
      <c r="F13" s="455"/>
      <c r="G13" s="455"/>
      <c r="H13" s="454"/>
      <c r="I13" s="454"/>
      <c r="J13" s="454"/>
    </row>
    <row r="14" spans="1:10" x14ac:dyDescent="0.2">
      <c r="A14" s="455"/>
      <c r="B14" s="455"/>
      <c r="C14" s="455"/>
      <c r="D14" s="455"/>
      <c r="E14" s="171"/>
      <c r="F14" s="455"/>
      <c r="G14" s="455"/>
      <c r="H14" s="454"/>
      <c r="I14" s="454"/>
      <c r="J14" s="454"/>
    </row>
    <row r="15" spans="1:10" ht="15" customHeight="1" x14ac:dyDescent="0.2">
      <c r="A15" s="455"/>
      <c r="B15" s="455"/>
      <c r="C15" s="455"/>
      <c r="D15" s="455"/>
      <c r="E15" s="171"/>
      <c r="F15" s="455"/>
      <c r="G15" s="455"/>
      <c r="H15" s="454"/>
      <c r="I15" s="454"/>
      <c r="J15" s="454"/>
    </row>
    <row r="16" spans="1:10" ht="15" customHeight="1" x14ac:dyDescent="0.2">
      <c r="A16" s="455"/>
      <c r="B16" s="455"/>
      <c r="C16" s="455"/>
      <c r="D16" s="455"/>
      <c r="E16" s="171"/>
      <c r="F16" s="455"/>
      <c r="G16" s="455"/>
      <c r="H16" s="454"/>
      <c r="I16" s="454"/>
      <c r="J16" s="454"/>
    </row>
    <row r="17" spans="1:10" x14ac:dyDescent="0.2">
      <c r="A17" s="455"/>
      <c r="B17" s="455"/>
      <c r="C17" s="455"/>
      <c r="D17" s="455"/>
      <c r="E17" s="171"/>
      <c r="F17" s="455"/>
      <c r="G17" s="455"/>
      <c r="H17" s="454"/>
      <c r="I17" s="454"/>
      <c r="J17" s="454"/>
    </row>
    <row r="18" spans="1:10" x14ac:dyDescent="0.2">
      <c r="A18" s="455"/>
      <c r="B18" s="455"/>
      <c r="C18" s="455"/>
      <c r="D18" s="455"/>
      <c r="E18" s="171"/>
      <c r="F18" s="455"/>
      <c r="G18" s="455"/>
      <c r="H18" s="454"/>
      <c r="I18" s="454"/>
      <c r="J18" s="454"/>
    </row>
    <row r="19" spans="1:10" x14ac:dyDescent="0.2">
      <c r="A19" s="455"/>
      <c r="B19" s="455"/>
      <c r="C19" s="455"/>
      <c r="D19" s="455"/>
      <c r="E19" s="171"/>
      <c r="F19" s="455"/>
      <c r="G19" s="455"/>
      <c r="H19" s="454"/>
      <c r="I19" s="454"/>
      <c r="J19" s="454"/>
    </row>
    <row r="20" spans="1:10" x14ac:dyDescent="0.2">
      <c r="A20" s="455"/>
      <c r="B20" s="455"/>
      <c r="C20" s="455"/>
      <c r="D20" s="455"/>
      <c r="E20" s="171"/>
      <c r="F20" s="455"/>
      <c r="G20" s="455"/>
      <c r="H20" s="454"/>
      <c r="I20" s="454"/>
      <c r="J20" s="454"/>
    </row>
    <row r="21" spans="1:10" x14ac:dyDescent="0.2">
      <c r="A21" s="455"/>
      <c r="B21" s="455"/>
      <c r="C21" s="455"/>
      <c r="D21" s="455"/>
      <c r="E21" s="171"/>
      <c r="F21" s="455"/>
      <c r="G21" s="455"/>
      <c r="H21" s="454"/>
      <c r="I21" s="454"/>
      <c r="J21" s="454"/>
    </row>
    <row r="22" spans="1:10" x14ac:dyDescent="0.2">
      <c r="A22" s="455"/>
      <c r="B22" s="455"/>
      <c r="C22" s="455"/>
      <c r="D22" s="455"/>
      <c r="E22" s="171"/>
      <c r="F22" s="455"/>
      <c r="G22" s="455"/>
      <c r="H22" s="454"/>
      <c r="I22" s="454"/>
      <c r="J22" s="454"/>
    </row>
    <row r="23" spans="1:10" ht="15.75" customHeight="1" x14ac:dyDescent="0.2">
      <c r="A23" s="455"/>
      <c r="B23" s="455"/>
      <c r="C23" s="455"/>
      <c r="D23" s="455"/>
      <c r="E23" s="171"/>
      <c r="F23" s="455"/>
      <c r="G23" s="455"/>
      <c r="H23" s="454"/>
      <c r="I23" s="454"/>
      <c r="J23" s="454"/>
    </row>
    <row r="24" spans="1:10" x14ac:dyDescent="0.2">
      <c r="A24" s="455"/>
      <c r="B24" s="455"/>
      <c r="C24" s="455"/>
      <c r="D24" s="455"/>
      <c r="E24" s="171"/>
      <c r="F24" s="455"/>
      <c r="G24" s="455"/>
      <c r="H24" s="454"/>
      <c r="I24" s="454"/>
      <c r="J24" s="454"/>
    </row>
    <row r="25" spans="1:10" x14ac:dyDescent="0.2">
      <c r="A25" s="455"/>
      <c r="B25" s="455"/>
      <c r="C25" s="455"/>
      <c r="D25" s="455"/>
      <c r="E25" s="171"/>
      <c r="F25" s="455"/>
      <c r="G25" s="455"/>
      <c r="H25" s="454"/>
      <c r="I25" s="454"/>
      <c r="J25" s="454"/>
    </row>
    <row r="26" spans="1:10" x14ac:dyDescent="0.2">
      <c r="A26" s="455"/>
      <c r="B26" s="455"/>
      <c r="C26" s="455"/>
      <c r="D26" s="455"/>
      <c r="E26" s="171"/>
      <c r="F26" s="455"/>
      <c r="G26" s="455"/>
      <c r="H26" s="454"/>
      <c r="I26" s="454"/>
      <c r="J26" s="454"/>
    </row>
    <row r="27" spans="1:10" x14ac:dyDescent="0.2">
      <c r="A27" s="455"/>
      <c r="B27" s="455"/>
      <c r="C27" s="455"/>
      <c r="D27" s="455"/>
      <c r="E27" s="171"/>
      <c r="F27" s="455"/>
      <c r="G27" s="455"/>
      <c r="H27" s="454"/>
      <c r="I27" s="454"/>
      <c r="J27" s="454"/>
    </row>
    <row r="28" spans="1:10" x14ac:dyDescent="0.2">
      <c r="A28" s="455"/>
      <c r="B28" s="455"/>
      <c r="C28" s="455"/>
      <c r="D28" s="455"/>
      <c r="E28" s="171"/>
      <c r="F28" s="455"/>
      <c r="G28" s="455"/>
      <c r="H28" s="454"/>
      <c r="I28" s="454"/>
      <c r="J28" s="454"/>
    </row>
    <row r="29" spans="1:10" x14ac:dyDescent="0.2">
      <c r="A29" s="455"/>
      <c r="B29" s="455"/>
      <c r="C29" s="455"/>
      <c r="D29" s="455"/>
      <c r="E29" s="171"/>
      <c r="F29" s="455"/>
      <c r="G29" s="455"/>
      <c r="H29" s="454"/>
      <c r="I29" s="454"/>
      <c r="J29" s="454"/>
    </row>
    <row r="30" spans="1:10" x14ac:dyDescent="0.2">
      <c r="A30" s="455"/>
      <c r="B30" s="455"/>
      <c r="C30" s="455"/>
      <c r="D30" s="455"/>
      <c r="E30" s="171"/>
      <c r="F30" s="455"/>
      <c r="G30" s="455"/>
      <c r="H30" s="454"/>
      <c r="I30" s="454"/>
      <c r="J30" s="454"/>
    </row>
    <row r="31" spans="1:10" x14ac:dyDescent="0.2">
      <c r="A31" s="455"/>
      <c r="B31" s="455"/>
      <c r="C31" s="455"/>
      <c r="D31" s="455"/>
      <c r="E31" s="171"/>
      <c r="F31" s="455"/>
      <c r="G31" s="455"/>
      <c r="H31" s="454"/>
      <c r="I31" s="454"/>
      <c r="J31" s="454"/>
    </row>
    <row r="32" spans="1:10" x14ac:dyDescent="0.2">
      <c r="A32" s="455"/>
      <c r="B32" s="455"/>
      <c r="C32" s="455"/>
      <c r="D32" s="455"/>
      <c r="E32" s="171"/>
      <c r="F32" s="455"/>
      <c r="G32" s="455"/>
      <c r="H32" s="454"/>
      <c r="I32" s="454"/>
      <c r="J32" s="454"/>
    </row>
    <row r="33" spans="1:10" x14ac:dyDescent="0.2">
      <c r="A33" s="455"/>
      <c r="B33" s="455"/>
      <c r="C33" s="455"/>
      <c r="D33" s="455"/>
      <c r="E33" s="171"/>
      <c r="F33" s="455"/>
      <c r="G33" s="455"/>
      <c r="H33" s="454"/>
      <c r="I33" s="454"/>
      <c r="J33" s="454"/>
    </row>
    <row r="34" spans="1:10" x14ac:dyDescent="0.2">
      <c r="A34" s="455"/>
      <c r="B34" s="455"/>
      <c r="C34" s="455"/>
      <c r="D34" s="455"/>
      <c r="E34" s="171"/>
      <c r="F34" s="455"/>
      <c r="G34" s="455"/>
      <c r="H34" s="454"/>
      <c r="I34" s="454"/>
      <c r="J34" s="454"/>
    </row>
    <row r="35" spans="1:10" x14ac:dyDescent="0.2">
      <c r="A35" s="455"/>
      <c r="B35" s="455"/>
      <c r="C35" s="455"/>
      <c r="D35" s="455"/>
      <c r="E35" s="171"/>
      <c r="F35" s="455"/>
      <c r="G35" s="455"/>
      <c r="H35" s="454"/>
      <c r="I35" s="454"/>
      <c r="J35" s="454"/>
    </row>
  </sheetData>
  <sheetProtection algorithmName="SHA-512" hashValue="kKvrXIzSPnOQojUv5ebgC75sSB6FzUwe3+ut40qRrkt6e6Ehy0QAZziah6paZl/6T5W/VgbPcHA/niXDf/aidw==" saltValue="o68k7A4MeeqZyCGA1SPFAg==" spinCount="100000" sheet="1" objects="1" scenarios="1"/>
  <mergeCells count="88">
    <mergeCell ref="A35:D35"/>
    <mergeCell ref="F35:G35"/>
    <mergeCell ref="H35:J35"/>
    <mergeCell ref="A33:D33"/>
    <mergeCell ref="F33:G33"/>
    <mergeCell ref="H33:J33"/>
    <mergeCell ref="A34:D34"/>
    <mergeCell ref="F34:G34"/>
    <mergeCell ref="H34:J34"/>
    <mergeCell ref="H32:J32"/>
    <mergeCell ref="A29:D29"/>
    <mergeCell ref="F29:G29"/>
    <mergeCell ref="H29:J29"/>
    <mergeCell ref="A30:D30"/>
    <mergeCell ref="F30:G30"/>
    <mergeCell ref="H30:J30"/>
    <mergeCell ref="A31:D31"/>
    <mergeCell ref="F31:G31"/>
    <mergeCell ref="H31:J31"/>
    <mergeCell ref="A32:D32"/>
    <mergeCell ref="F32:G32"/>
    <mergeCell ref="A25:D25"/>
    <mergeCell ref="F25:G25"/>
    <mergeCell ref="H25:J25"/>
    <mergeCell ref="F26:G26"/>
    <mergeCell ref="H26:J26"/>
    <mergeCell ref="A26:D26"/>
    <mergeCell ref="A23:D23"/>
    <mergeCell ref="F23:G23"/>
    <mergeCell ref="H23:J23"/>
    <mergeCell ref="A24:D24"/>
    <mergeCell ref="F24:G24"/>
    <mergeCell ref="H24:J24"/>
    <mergeCell ref="A21:D21"/>
    <mergeCell ref="F21:G21"/>
    <mergeCell ref="H21:J21"/>
    <mergeCell ref="A22:D22"/>
    <mergeCell ref="F22:G22"/>
    <mergeCell ref="H22:J22"/>
    <mergeCell ref="A19:D19"/>
    <mergeCell ref="F19:G19"/>
    <mergeCell ref="H19:J19"/>
    <mergeCell ref="A20:D20"/>
    <mergeCell ref="F20:G20"/>
    <mergeCell ref="H20:J20"/>
    <mergeCell ref="F17:G17"/>
    <mergeCell ref="H17:J17"/>
    <mergeCell ref="A18:D18"/>
    <mergeCell ref="F18:G18"/>
    <mergeCell ref="H18:J18"/>
    <mergeCell ref="A17:D17"/>
    <mergeCell ref="A27:D27"/>
    <mergeCell ref="F27:G27"/>
    <mergeCell ref="H27:J27"/>
    <mergeCell ref="A28:D28"/>
    <mergeCell ref="F28:G28"/>
    <mergeCell ref="H28:J28"/>
    <mergeCell ref="E1:J1"/>
    <mergeCell ref="A16:D16"/>
    <mergeCell ref="F16:G16"/>
    <mergeCell ref="H16:J16"/>
    <mergeCell ref="H12:J12"/>
    <mergeCell ref="A13:D13"/>
    <mergeCell ref="F13:G13"/>
    <mergeCell ref="H13:J13"/>
    <mergeCell ref="A14:D14"/>
    <mergeCell ref="F14:G14"/>
    <mergeCell ref="H14:J14"/>
    <mergeCell ref="A15:D15"/>
    <mergeCell ref="F15:G15"/>
    <mergeCell ref="A10:D10"/>
    <mergeCell ref="F10:G10"/>
    <mergeCell ref="H10:J10"/>
    <mergeCell ref="H15:J15"/>
    <mergeCell ref="G2:J2"/>
    <mergeCell ref="A12:D12"/>
    <mergeCell ref="F12:G12"/>
    <mergeCell ref="A3:J3"/>
    <mergeCell ref="A11:D11"/>
    <mergeCell ref="F11:G11"/>
    <mergeCell ref="H11:J11"/>
    <mergeCell ref="A4:J4"/>
    <mergeCell ref="A5:J5"/>
    <mergeCell ref="A6:J6"/>
    <mergeCell ref="A8:J8"/>
    <mergeCell ref="A9:D9"/>
    <mergeCell ref="F9:G9"/>
    <mergeCell ref="H9:J9"/>
  </mergeCells>
  <printOptions horizontalCentered="1"/>
  <pageMargins left="0.25" right="0.25" top="0.75" bottom="0.75" header="0.3" footer="0.3"/>
  <pageSetup orientation="portrait" r:id="rId1"/>
  <headerFooter>
    <oddFooter>&amp;C[File] v072016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0"/>
  <sheetViews>
    <sheetView showGridLines="0" zoomScaleNormal="100" workbookViewId="0">
      <selection activeCell="S17" sqref="S17"/>
    </sheetView>
  </sheetViews>
  <sheetFormatPr defaultColWidth="9.140625" defaultRowHeight="14.25" x14ac:dyDescent="0.2"/>
  <cols>
    <col min="1" max="1" width="10.85546875" style="67" customWidth="1"/>
    <col min="2" max="2" width="11.140625" style="33" customWidth="1"/>
    <col min="3" max="3" width="12" style="33" customWidth="1"/>
    <col min="4" max="5" width="8.7109375" style="33" customWidth="1"/>
    <col min="6" max="7" width="16.5703125" style="33" customWidth="1"/>
    <col min="8" max="8" width="16.42578125" style="33" customWidth="1"/>
    <col min="9" max="10" width="13.28515625" style="33" bestFit="1" customWidth="1"/>
    <col min="11" max="11" width="15" style="33" customWidth="1"/>
    <col min="12" max="12" width="12" style="33" bestFit="1" customWidth="1"/>
    <col min="13" max="13" width="14.5703125" style="33" bestFit="1" customWidth="1"/>
    <col min="14" max="15" width="5.140625" style="33" customWidth="1"/>
    <col min="16" max="16" width="11.85546875" style="33" bestFit="1" customWidth="1"/>
    <col min="17" max="17" width="9.140625" style="33"/>
    <col min="18" max="18" width="23.140625" style="33" customWidth="1"/>
    <col min="19" max="16384" width="9.140625" style="33"/>
  </cols>
  <sheetData>
    <row r="1" spans="1:18" ht="15" customHeight="1" x14ac:dyDescent="0.25">
      <c r="A1" s="76"/>
      <c r="B1" s="46"/>
      <c r="C1" s="46"/>
      <c r="D1" s="46"/>
      <c r="E1" s="107"/>
      <c r="F1" s="107"/>
      <c r="G1" s="107"/>
      <c r="H1" s="107"/>
      <c r="I1" s="107"/>
      <c r="J1" s="107"/>
      <c r="K1" s="353" t="str">
        <f>Summary!$H$3</f>
        <v>OSU Construction Project</v>
      </c>
      <c r="L1" s="353"/>
      <c r="M1" s="353"/>
      <c r="N1" s="353"/>
      <c r="O1" s="353"/>
      <c r="P1" s="354"/>
      <c r="R1" s="114"/>
    </row>
    <row r="2" spans="1:18" ht="15.75" x14ac:dyDescent="0.25">
      <c r="A2" s="66"/>
      <c r="B2" s="37"/>
      <c r="C2" s="37"/>
      <c r="D2" s="37"/>
      <c r="K2" s="37"/>
      <c r="L2" s="37"/>
      <c r="M2" s="396" t="str">
        <f>Summary!$H$4</f>
        <v>OSU-123456</v>
      </c>
      <c r="N2" s="396"/>
      <c r="O2" s="396"/>
      <c r="P2" s="397"/>
      <c r="R2" s="114" t="s">
        <v>47</v>
      </c>
    </row>
    <row r="3" spans="1:18" ht="15" x14ac:dyDescent="0.25">
      <c r="A3" s="414" t="str">
        <f>Summary!A6:K6</f>
        <v>GMP #</v>
      </c>
      <c r="B3" s="415"/>
      <c r="C3" s="415"/>
      <c r="D3" s="415"/>
      <c r="E3" s="415"/>
      <c r="F3" s="415"/>
      <c r="G3" s="415"/>
      <c r="H3" s="415"/>
      <c r="I3" s="415"/>
      <c r="J3" s="415"/>
      <c r="K3" s="415"/>
      <c r="L3" s="415"/>
      <c r="M3" s="415"/>
      <c r="N3" s="415"/>
      <c r="O3" s="415"/>
      <c r="P3" s="416"/>
      <c r="R3" s="114" t="s">
        <v>72</v>
      </c>
    </row>
    <row r="4" spans="1:18" ht="15.75" x14ac:dyDescent="0.25">
      <c r="A4" s="398" t="s">
        <v>194</v>
      </c>
      <c r="B4" s="399"/>
      <c r="C4" s="399"/>
      <c r="D4" s="399"/>
      <c r="E4" s="399"/>
      <c r="F4" s="399"/>
      <c r="G4" s="399"/>
      <c r="H4" s="399"/>
      <c r="I4" s="399"/>
      <c r="J4" s="399"/>
      <c r="K4" s="399"/>
      <c r="L4" s="399"/>
      <c r="M4" s="399"/>
      <c r="N4" s="399"/>
      <c r="O4" s="399"/>
      <c r="P4" s="400"/>
      <c r="R4" s="114" t="s">
        <v>120</v>
      </c>
    </row>
    <row r="5" spans="1:18" ht="15.75" x14ac:dyDescent="0.25">
      <c r="A5" s="398" t="s">
        <v>15</v>
      </c>
      <c r="B5" s="399"/>
      <c r="C5" s="399"/>
      <c r="D5" s="399"/>
      <c r="E5" s="399"/>
      <c r="F5" s="399"/>
      <c r="G5" s="399"/>
      <c r="H5" s="399"/>
      <c r="I5" s="399"/>
      <c r="J5" s="399"/>
      <c r="K5" s="399"/>
      <c r="L5" s="399"/>
      <c r="M5" s="399"/>
      <c r="N5" s="399"/>
      <c r="O5" s="399"/>
      <c r="P5" s="400"/>
    </row>
    <row r="6" spans="1:18" ht="15.75" x14ac:dyDescent="0.25">
      <c r="A6" s="401">
        <f ca="1">+Summary!A8:K8</f>
        <v>45716</v>
      </c>
      <c r="B6" s="402"/>
      <c r="C6" s="402"/>
      <c r="D6" s="402"/>
      <c r="E6" s="402"/>
      <c r="F6" s="402"/>
      <c r="G6" s="402"/>
      <c r="H6" s="402"/>
      <c r="I6" s="402"/>
      <c r="J6" s="402"/>
      <c r="K6" s="402"/>
      <c r="L6" s="402"/>
      <c r="M6" s="402"/>
      <c r="N6" s="402"/>
      <c r="O6" s="402"/>
      <c r="P6" s="403"/>
    </row>
    <row r="7" spans="1:18" ht="15.75" x14ac:dyDescent="0.25">
      <c r="A7" s="446"/>
      <c r="B7" s="447"/>
      <c r="C7" s="447"/>
      <c r="D7" s="447"/>
      <c r="E7" s="447"/>
      <c r="F7" s="447"/>
      <c r="G7" s="447"/>
      <c r="H7" s="447"/>
      <c r="I7" s="447"/>
      <c r="J7" s="447"/>
      <c r="K7" s="447"/>
      <c r="L7" s="447"/>
      <c r="M7" s="447"/>
      <c r="N7" s="447"/>
      <c r="O7" s="447"/>
      <c r="P7" s="448"/>
    </row>
    <row r="8" spans="1:18" ht="32.25" customHeight="1" x14ac:dyDescent="0.2">
      <c r="A8" s="471" t="s">
        <v>77</v>
      </c>
      <c r="B8" s="472"/>
      <c r="C8" s="472"/>
      <c r="D8" s="472"/>
      <c r="E8" s="472"/>
      <c r="F8" s="472"/>
      <c r="G8" s="472"/>
      <c r="H8" s="472"/>
      <c r="I8" s="472"/>
      <c r="J8" s="472"/>
      <c r="K8" s="472"/>
      <c r="L8" s="472"/>
      <c r="M8" s="472"/>
      <c r="N8" s="472"/>
      <c r="O8" s="472"/>
      <c r="P8" s="473"/>
    </row>
    <row r="9" spans="1:18" ht="45" customHeight="1" x14ac:dyDescent="0.2">
      <c r="A9" s="457" t="s">
        <v>114</v>
      </c>
      <c r="B9" s="458" t="s">
        <v>73</v>
      </c>
      <c r="C9" s="460"/>
      <c r="D9" s="458" t="s">
        <v>70</v>
      </c>
      <c r="E9" s="459"/>
      <c r="F9" s="460"/>
      <c r="G9" s="457" t="s">
        <v>71</v>
      </c>
      <c r="H9" s="457" t="s">
        <v>115</v>
      </c>
      <c r="I9" s="457" t="s">
        <v>116</v>
      </c>
      <c r="J9" s="191" t="s">
        <v>189</v>
      </c>
      <c r="K9" s="457" t="str">
        <f>"Contingency "&amp;'Ex C - Proj Estimate'!B55*100&amp;"%"</f>
        <v>Contingency 0%</v>
      </c>
      <c r="L9" s="457" t="str">
        <f>"Fee "&amp;'Ex C - Proj Estimate'!B56*100&amp;"%"</f>
        <v>Fee 0%</v>
      </c>
      <c r="M9" s="457" t="s">
        <v>117</v>
      </c>
      <c r="N9" s="458" t="s">
        <v>118</v>
      </c>
      <c r="O9" s="460"/>
      <c r="P9" s="457" t="s">
        <v>96</v>
      </c>
    </row>
    <row r="10" spans="1:18" ht="18" customHeight="1" x14ac:dyDescent="0.2">
      <c r="A10" s="449"/>
      <c r="B10" s="461"/>
      <c r="C10" s="463"/>
      <c r="D10" s="461"/>
      <c r="E10" s="462"/>
      <c r="F10" s="463"/>
      <c r="G10" s="449"/>
      <c r="H10" s="449"/>
      <c r="I10" s="449"/>
      <c r="J10" s="192">
        <v>1.78E-2</v>
      </c>
      <c r="K10" s="449"/>
      <c r="L10" s="449"/>
      <c r="M10" s="449"/>
      <c r="N10" s="461"/>
      <c r="O10" s="463"/>
      <c r="P10" s="449"/>
    </row>
    <row r="11" spans="1:18" x14ac:dyDescent="0.2">
      <c r="A11" s="172">
        <v>1</v>
      </c>
      <c r="B11" s="153">
        <v>2</v>
      </c>
      <c r="C11" s="173" t="s">
        <v>1</v>
      </c>
      <c r="D11" s="465" t="s">
        <v>91</v>
      </c>
      <c r="E11" s="465"/>
      <c r="F11" s="465"/>
      <c r="G11" s="174">
        <v>0</v>
      </c>
      <c r="H11" s="174">
        <v>0</v>
      </c>
      <c r="I11" s="174">
        <v>0</v>
      </c>
      <c r="J11" s="235">
        <f>G11*J10</f>
        <v>0</v>
      </c>
      <c r="K11" s="235">
        <f>(G11+J11)*'Ex C - Proj Estimate'!$B$55</f>
        <v>0</v>
      </c>
      <c r="L11" s="235">
        <f>(G11+J11+K11)*'Ex C - Proj Estimate'!$B$56</f>
        <v>0</v>
      </c>
      <c r="M11" s="235">
        <f>SUM(G11,J11:L11)</f>
        <v>0</v>
      </c>
      <c r="N11" s="465" t="s">
        <v>72</v>
      </c>
      <c r="O11" s="466"/>
      <c r="P11" s="177">
        <f ca="1">TODAY()+120</f>
        <v>45836</v>
      </c>
    </row>
    <row r="12" spans="1:18" x14ac:dyDescent="0.2">
      <c r="A12" s="153">
        <v>2</v>
      </c>
      <c r="B12" s="173"/>
      <c r="C12" s="173"/>
      <c r="D12" s="465"/>
      <c r="E12" s="465"/>
      <c r="F12" s="465"/>
      <c r="G12" s="174">
        <v>0</v>
      </c>
      <c r="H12" s="174">
        <v>0</v>
      </c>
      <c r="I12" s="174">
        <v>0</v>
      </c>
      <c r="J12" s="235">
        <f>G12*J10</f>
        <v>0</v>
      </c>
      <c r="K12" s="235">
        <f>(G12+J12)*'Ex C - Proj Estimate'!$B$55</f>
        <v>0</v>
      </c>
      <c r="L12" s="235">
        <f>(G12+J12+K12)*'Ex C - Proj Estimate'!$B$56</f>
        <v>0</v>
      </c>
      <c r="M12" s="235">
        <f t="shared" ref="M12:M39" si="0">SUM(G12,J12:L12)</f>
        <v>0</v>
      </c>
      <c r="N12" s="465"/>
      <c r="O12" s="466"/>
      <c r="P12" s="177"/>
    </row>
    <row r="13" spans="1:18" x14ac:dyDescent="0.2">
      <c r="A13" s="153">
        <v>3</v>
      </c>
      <c r="B13" s="173"/>
      <c r="C13" s="173"/>
      <c r="D13" s="465"/>
      <c r="E13" s="465"/>
      <c r="F13" s="465"/>
      <c r="G13" s="174">
        <v>0</v>
      </c>
      <c r="H13" s="174">
        <v>0</v>
      </c>
      <c r="I13" s="174">
        <v>0</v>
      </c>
      <c r="J13" s="235">
        <f>G13*J10</f>
        <v>0</v>
      </c>
      <c r="K13" s="235">
        <f>(G13+J13)*'Ex C - Proj Estimate'!$B$55</f>
        <v>0</v>
      </c>
      <c r="L13" s="235">
        <f>(G13+J13+K13)*'Ex C - Proj Estimate'!$B$56</f>
        <v>0</v>
      </c>
      <c r="M13" s="235">
        <f t="shared" si="0"/>
        <v>0</v>
      </c>
      <c r="N13" s="465"/>
      <c r="O13" s="466"/>
      <c r="P13" s="177"/>
      <c r="R13" s="158" t="s">
        <v>231</v>
      </c>
    </row>
    <row r="14" spans="1:18" x14ac:dyDescent="0.2">
      <c r="A14" s="153">
        <v>4</v>
      </c>
      <c r="B14" s="173"/>
      <c r="C14" s="173"/>
      <c r="D14" s="465"/>
      <c r="E14" s="465"/>
      <c r="F14" s="465"/>
      <c r="G14" s="174">
        <v>0</v>
      </c>
      <c r="H14" s="174">
        <v>0</v>
      </c>
      <c r="I14" s="174">
        <v>0</v>
      </c>
      <c r="J14" s="235">
        <f>G14*J10</f>
        <v>0</v>
      </c>
      <c r="K14" s="235">
        <f>(G14+J14)*'Ex C - Proj Estimate'!$B$55</f>
        <v>0</v>
      </c>
      <c r="L14" s="235">
        <f>(G14+J14+K14)*'Ex C - Proj Estimate'!$B$56</f>
        <v>0</v>
      </c>
      <c r="M14" s="235">
        <f t="shared" si="0"/>
        <v>0</v>
      </c>
      <c r="N14" s="465"/>
      <c r="O14" s="466"/>
      <c r="P14" s="177"/>
      <c r="R14" s="245" t="s">
        <v>232</v>
      </c>
    </row>
    <row r="15" spans="1:18" x14ac:dyDescent="0.2">
      <c r="A15" s="153">
        <v>5</v>
      </c>
      <c r="B15" s="173"/>
      <c r="C15" s="173"/>
      <c r="D15" s="465"/>
      <c r="E15" s="465"/>
      <c r="F15" s="465"/>
      <c r="G15" s="174">
        <v>0</v>
      </c>
      <c r="H15" s="174">
        <v>0</v>
      </c>
      <c r="I15" s="174">
        <v>0</v>
      </c>
      <c r="J15" s="235">
        <f>G15*J10</f>
        <v>0</v>
      </c>
      <c r="K15" s="235">
        <f>(G15+J15)*'Ex C - Proj Estimate'!$B$55</f>
        <v>0</v>
      </c>
      <c r="L15" s="235">
        <f>(G15+J15+K15)*'Ex C - Proj Estimate'!$B$56</f>
        <v>0</v>
      </c>
      <c r="M15" s="235">
        <f t="shared" si="0"/>
        <v>0</v>
      </c>
      <c r="N15" s="465"/>
      <c r="O15" s="466"/>
      <c r="P15" s="177"/>
    </row>
    <row r="16" spans="1:18" x14ac:dyDescent="0.2">
      <c r="A16" s="153">
        <v>6</v>
      </c>
      <c r="B16" s="173"/>
      <c r="C16" s="173"/>
      <c r="D16" s="465"/>
      <c r="E16" s="465"/>
      <c r="F16" s="465"/>
      <c r="G16" s="174">
        <v>0</v>
      </c>
      <c r="H16" s="174">
        <v>0</v>
      </c>
      <c r="I16" s="174">
        <v>0</v>
      </c>
      <c r="J16" s="235">
        <f>G16*J10</f>
        <v>0</v>
      </c>
      <c r="K16" s="235">
        <f>(G16+J16)*'Ex C - Proj Estimate'!$B$55</f>
        <v>0</v>
      </c>
      <c r="L16" s="235">
        <f>(G16+J16+K16)*'Ex C - Proj Estimate'!$B$56</f>
        <v>0</v>
      </c>
      <c r="M16" s="235">
        <f t="shared" si="0"/>
        <v>0</v>
      </c>
      <c r="N16" s="465"/>
      <c r="O16" s="466"/>
      <c r="P16" s="177"/>
    </row>
    <row r="17" spans="1:18" x14ac:dyDescent="0.2">
      <c r="A17" s="153"/>
      <c r="B17" s="173"/>
      <c r="C17" s="173"/>
      <c r="D17" s="465"/>
      <c r="E17" s="465"/>
      <c r="F17" s="465"/>
      <c r="G17" s="174">
        <v>0</v>
      </c>
      <c r="H17" s="174">
        <v>0</v>
      </c>
      <c r="I17" s="174">
        <v>0</v>
      </c>
      <c r="J17" s="235">
        <f>G17*J10</f>
        <v>0</v>
      </c>
      <c r="K17" s="235">
        <f>(G17+J17)*'Ex C - Proj Estimate'!$B$55</f>
        <v>0</v>
      </c>
      <c r="L17" s="235">
        <f>(G17+J17+K17)*'Ex C - Proj Estimate'!$B$56</f>
        <v>0</v>
      </c>
      <c r="M17" s="235">
        <f t="shared" si="0"/>
        <v>0</v>
      </c>
      <c r="N17" s="465"/>
      <c r="O17" s="466"/>
      <c r="P17" s="177"/>
    </row>
    <row r="18" spans="1:18" x14ac:dyDescent="0.2">
      <c r="A18" s="153"/>
      <c r="B18" s="173"/>
      <c r="C18" s="173"/>
      <c r="D18" s="465"/>
      <c r="E18" s="465"/>
      <c r="F18" s="465"/>
      <c r="G18" s="174">
        <v>0</v>
      </c>
      <c r="H18" s="174">
        <v>0</v>
      </c>
      <c r="I18" s="174">
        <v>0</v>
      </c>
      <c r="J18" s="235">
        <f>G18*J10</f>
        <v>0</v>
      </c>
      <c r="K18" s="235">
        <f>(G18+J18)*'Ex C - Proj Estimate'!$B$55</f>
        <v>0</v>
      </c>
      <c r="L18" s="235">
        <f>(G18+J18+K18)*'Ex C - Proj Estimate'!$B$56</f>
        <v>0</v>
      </c>
      <c r="M18" s="235">
        <f t="shared" si="0"/>
        <v>0</v>
      </c>
      <c r="N18" s="465"/>
      <c r="O18" s="466"/>
      <c r="P18" s="177"/>
    </row>
    <row r="19" spans="1:18" x14ac:dyDescent="0.2">
      <c r="A19" s="153"/>
      <c r="B19" s="173"/>
      <c r="C19" s="173"/>
      <c r="D19" s="465"/>
      <c r="E19" s="465"/>
      <c r="F19" s="465"/>
      <c r="G19" s="174">
        <v>0</v>
      </c>
      <c r="H19" s="174">
        <v>0</v>
      </c>
      <c r="I19" s="174">
        <v>0</v>
      </c>
      <c r="J19" s="235">
        <f>G19*J10</f>
        <v>0</v>
      </c>
      <c r="K19" s="235">
        <f>(G19+J19)*'Ex C - Proj Estimate'!$B$55</f>
        <v>0</v>
      </c>
      <c r="L19" s="235">
        <f>(G19+J19+K19)*'Ex C - Proj Estimate'!$B$56</f>
        <v>0</v>
      </c>
      <c r="M19" s="235">
        <f t="shared" si="0"/>
        <v>0</v>
      </c>
      <c r="N19" s="465"/>
      <c r="O19" s="466"/>
      <c r="P19" s="177"/>
    </row>
    <row r="20" spans="1:18" x14ac:dyDescent="0.2">
      <c r="A20" s="153"/>
      <c r="B20" s="173"/>
      <c r="C20" s="173"/>
      <c r="D20" s="465"/>
      <c r="E20" s="465"/>
      <c r="F20" s="465"/>
      <c r="G20" s="174">
        <v>0</v>
      </c>
      <c r="H20" s="174">
        <v>0</v>
      </c>
      <c r="I20" s="174">
        <v>0</v>
      </c>
      <c r="J20" s="235">
        <f>G20*J10</f>
        <v>0</v>
      </c>
      <c r="K20" s="235">
        <f>(G20+J20)*'Ex C - Proj Estimate'!$B$55</f>
        <v>0</v>
      </c>
      <c r="L20" s="235">
        <f>(G20+J20+K20)*'Ex C - Proj Estimate'!$B$56</f>
        <v>0</v>
      </c>
      <c r="M20" s="235">
        <f t="shared" si="0"/>
        <v>0</v>
      </c>
      <c r="N20" s="465"/>
      <c r="O20" s="466"/>
      <c r="P20" s="177"/>
    </row>
    <row r="21" spans="1:18" x14ac:dyDescent="0.2">
      <c r="A21" s="153"/>
      <c r="B21" s="173"/>
      <c r="C21" s="173"/>
      <c r="D21" s="465"/>
      <c r="E21" s="465"/>
      <c r="F21" s="465"/>
      <c r="G21" s="174">
        <v>0</v>
      </c>
      <c r="H21" s="174">
        <v>0</v>
      </c>
      <c r="I21" s="174">
        <v>0</v>
      </c>
      <c r="J21" s="235">
        <f>G21*J10</f>
        <v>0</v>
      </c>
      <c r="K21" s="235">
        <f>(G21+J21)*'Ex C - Proj Estimate'!$B$55</f>
        <v>0</v>
      </c>
      <c r="L21" s="235">
        <f>(G21+J21+K21)*'Ex C - Proj Estimate'!$B$56</f>
        <v>0</v>
      </c>
      <c r="M21" s="235">
        <f t="shared" si="0"/>
        <v>0</v>
      </c>
      <c r="N21" s="465"/>
      <c r="O21" s="466"/>
      <c r="P21" s="177"/>
    </row>
    <row r="22" spans="1:18" x14ac:dyDescent="0.2">
      <c r="A22" s="153"/>
      <c r="B22" s="173"/>
      <c r="C22" s="173"/>
      <c r="D22" s="465"/>
      <c r="E22" s="465"/>
      <c r="F22" s="465"/>
      <c r="G22" s="174">
        <v>0</v>
      </c>
      <c r="H22" s="174">
        <v>0</v>
      </c>
      <c r="I22" s="174">
        <v>0</v>
      </c>
      <c r="J22" s="235">
        <f>G22*J10</f>
        <v>0</v>
      </c>
      <c r="K22" s="235">
        <f>(G22+J22)*'Ex C - Proj Estimate'!$B$55</f>
        <v>0</v>
      </c>
      <c r="L22" s="235">
        <f>(G22+J22+K22)*'Ex C - Proj Estimate'!$B$56</f>
        <v>0</v>
      </c>
      <c r="M22" s="235">
        <f t="shared" si="0"/>
        <v>0</v>
      </c>
      <c r="N22" s="465"/>
      <c r="O22" s="466"/>
      <c r="P22" s="177"/>
    </row>
    <row r="23" spans="1:18" x14ac:dyDescent="0.2">
      <c r="A23" s="153"/>
      <c r="B23" s="173"/>
      <c r="C23" s="173"/>
      <c r="D23" s="465"/>
      <c r="E23" s="465"/>
      <c r="F23" s="465"/>
      <c r="G23" s="174">
        <v>0</v>
      </c>
      <c r="H23" s="174">
        <v>0</v>
      </c>
      <c r="I23" s="174">
        <v>0</v>
      </c>
      <c r="J23" s="235">
        <f>G23*J10</f>
        <v>0</v>
      </c>
      <c r="K23" s="235">
        <f>(G23+J23)*'Ex C - Proj Estimate'!$B$55</f>
        <v>0</v>
      </c>
      <c r="L23" s="235">
        <f>(G23+J23+K23)*'Ex C - Proj Estimate'!$B$56</f>
        <v>0</v>
      </c>
      <c r="M23" s="235">
        <f t="shared" si="0"/>
        <v>0</v>
      </c>
      <c r="N23" s="465"/>
      <c r="O23" s="466"/>
      <c r="P23" s="177"/>
    </row>
    <row r="24" spans="1:18" x14ac:dyDescent="0.2">
      <c r="A24" s="153"/>
      <c r="B24" s="173"/>
      <c r="C24" s="173"/>
      <c r="D24" s="465"/>
      <c r="E24" s="465"/>
      <c r="F24" s="465"/>
      <c r="G24" s="174">
        <v>0</v>
      </c>
      <c r="H24" s="174">
        <v>0</v>
      </c>
      <c r="I24" s="174">
        <v>0</v>
      </c>
      <c r="J24" s="235">
        <f>G24*J10</f>
        <v>0</v>
      </c>
      <c r="K24" s="235">
        <f>(G24+J24)*'Ex C - Proj Estimate'!$B$55</f>
        <v>0</v>
      </c>
      <c r="L24" s="235">
        <f>(G24+J24+K24)*'Ex C - Proj Estimate'!$B$56</f>
        <v>0</v>
      </c>
      <c r="M24" s="235">
        <f t="shared" si="0"/>
        <v>0</v>
      </c>
      <c r="N24" s="465"/>
      <c r="O24" s="466"/>
      <c r="P24" s="177"/>
    </row>
    <row r="25" spans="1:18" x14ac:dyDescent="0.2">
      <c r="A25" s="153"/>
      <c r="B25" s="173"/>
      <c r="C25" s="173"/>
      <c r="D25" s="465"/>
      <c r="E25" s="465"/>
      <c r="F25" s="465"/>
      <c r="G25" s="174">
        <v>0</v>
      </c>
      <c r="H25" s="174">
        <v>0</v>
      </c>
      <c r="I25" s="174">
        <v>0</v>
      </c>
      <c r="J25" s="235">
        <f>G25*J10</f>
        <v>0</v>
      </c>
      <c r="K25" s="235">
        <f>(G25+J25)*'Ex C - Proj Estimate'!$B$55</f>
        <v>0</v>
      </c>
      <c r="L25" s="235">
        <f>(G25+J25+K25)*'Ex C - Proj Estimate'!$B$56</f>
        <v>0</v>
      </c>
      <c r="M25" s="235">
        <f t="shared" si="0"/>
        <v>0</v>
      </c>
      <c r="N25" s="465"/>
      <c r="O25" s="466"/>
      <c r="P25" s="177"/>
    </row>
    <row r="26" spans="1:18" x14ac:dyDescent="0.2">
      <c r="A26" s="153"/>
      <c r="B26" s="173"/>
      <c r="C26" s="173"/>
      <c r="D26" s="465"/>
      <c r="E26" s="465"/>
      <c r="F26" s="465"/>
      <c r="G26" s="174">
        <v>0</v>
      </c>
      <c r="H26" s="174">
        <v>0</v>
      </c>
      <c r="I26" s="174">
        <v>0</v>
      </c>
      <c r="J26" s="235">
        <f>G26*J10</f>
        <v>0</v>
      </c>
      <c r="K26" s="235">
        <f>(G26+J26)*'Ex C - Proj Estimate'!$B$55</f>
        <v>0</v>
      </c>
      <c r="L26" s="235">
        <f>(G26+J26+K26)*'Ex C - Proj Estimate'!$B$56</f>
        <v>0</v>
      </c>
      <c r="M26" s="235">
        <f t="shared" si="0"/>
        <v>0</v>
      </c>
      <c r="N26" s="465"/>
      <c r="O26" s="466"/>
      <c r="P26" s="177"/>
    </row>
    <row r="27" spans="1:18" x14ac:dyDescent="0.2">
      <c r="A27" s="153"/>
      <c r="B27" s="173"/>
      <c r="C27" s="173"/>
      <c r="D27" s="465"/>
      <c r="E27" s="465"/>
      <c r="F27" s="465"/>
      <c r="G27" s="174">
        <v>0</v>
      </c>
      <c r="H27" s="174">
        <v>0</v>
      </c>
      <c r="I27" s="174">
        <v>0</v>
      </c>
      <c r="J27" s="235">
        <f>G27*J10</f>
        <v>0</v>
      </c>
      <c r="K27" s="235">
        <f>(G27+J27)*'Ex C - Proj Estimate'!$B$55</f>
        <v>0</v>
      </c>
      <c r="L27" s="235">
        <f>(G27+J27+K27)*'Ex C - Proj Estimate'!$B$56</f>
        <v>0</v>
      </c>
      <c r="M27" s="235">
        <f t="shared" si="0"/>
        <v>0</v>
      </c>
      <c r="N27" s="465"/>
      <c r="O27" s="466"/>
      <c r="P27" s="177"/>
    </row>
    <row r="28" spans="1:18" x14ac:dyDescent="0.2">
      <c r="A28" s="153"/>
      <c r="B28" s="173"/>
      <c r="C28" s="173"/>
      <c r="D28" s="465"/>
      <c r="E28" s="465"/>
      <c r="F28" s="465"/>
      <c r="G28" s="174">
        <v>0</v>
      </c>
      <c r="H28" s="174">
        <v>0</v>
      </c>
      <c r="I28" s="174">
        <v>0</v>
      </c>
      <c r="J28" s="235">
        <f>G28*J10</f>
        <v>0</v>
      </c>
      <c r="K28" s="235">
        <f>(G28+J28)*'Ex C - Proj Estimate'!$B$55</f>
        <v>0</v>
      </c>
      <c r="L28" s="235">
        <f>(G28+J28+K28)*'Ex C - Proj Estimate'!$B$56</f>
        <v>0</v>
      </c>
      <c r="M28" s="235">
        <f t="shared" si="0"/>
        <v>0</v>
      </c>
      <c r="N28" s="465"/>
      <c r="O28" s="466"/>
      <c r="P28" s="177"/>
    </row>
    <row r="29" spans="1:18" x14ac:dyDescent="0.2">
      <c r="A29" s="153"/>
      <c r="B29" s="173"/>
      <c r="C29" s="173"/>
      <c r="D29" s="465"/>
      <c r="E29" s="465"/>
      <c r="F29" s="465"/>
      <c r="G29" s="174">
        <v>0</v>
      </c>
      <c r="H29" s="174">
        <v>0</v>
      </c>
      <c r="I29" s="174">
        <v>0</v>
      </c>
      <c r="J29" s="235">
        <f>G29*J10</f>
        <v>0</v>
      </c>
      <c r="K29" s="235">
        <f>(G29+J29)*'Ex C - Proj Estimate'!$B$55</f>
        <v>0</v>
      </c>
      <c r="L29" s="235">
        <f>(G29+J29+K29)*'Ex C - Proj Estimate'!$B$56</f>
        <v>0</v>
      </c>
      <c r="M29" s="235">
        <f t="shared" si="0"/>
        <v>0</v>
      </c>
      <c r="N29" s="465"/>
      <c r="O29" s="466"/>
      <c r="P29" s="177"/>
    </row>
    <row r="30" spans="1:18" ht="15" x14ac:dyDescent="0.25">
      <c r="A30" s="153"/>
      <c r="B30" s="173"/>
      <c r="C30" s="173"/>
      <c r="D30" s="465"/>
      <c r="E30" s="465"/>
      <c r="F30" s="465"/>
      <c r="G30" s="174">
        <v>0</v>
      </c>
      <c r="H30" s="174">
        <v>0</v>
      </c>
      <c r="I30" s="174">
        <v>0</v>
      </c>
      <c r="J30" s="235">
        <f>G30*J10</f>
        <v>0</v>
      </c>
      <c r="K30" s="235">
        <f>(G30+J30)*'Ex C - Proj Estimate'!$B$55</f>
        <v>0</v>
      </c>
      <c r="L30" s="235">
        <f>(G30+J30+K30)*'Ex C - Proj Estimate'!$B$56</f>
        <v>0</v>
      </c>
      <c r="M30" s="235">
        <f t="shared" si="0"/>
        <v>0</v>
      </c>
      <c r="N30" s="465"/>
      <c r="O30" s="466"/>
      <c r="P30" s="177"/>
      <c r="R30" s="193"/>
    </row>
    <row r="31" spans="1:18" x14ac:dyDescent="0.2">
      <c r="A31" s="153"/>
      <c r="B31" s="173"/>
      <c r="C31" s="173"/>
      <c r="D31" s="465"/>
      <c r="E31" s="465"/>
      <c r="F31" s="465"/>
      <c r="G31" s="174">
        <v>0</v>
      </c>
      <c r="H31" s="174">
        <v>0</v>
      </c>
      <c r="I31" s="174">
        <v>0</v>
      </c>
      <c r="J31" s="235">
        <f>G31*J10</f>
        <v>0</v>
      </c>
      <c r="K31" s="235">
        <f>(G31+J31)*'Ex C - Proj Estimate'!$B$55</f>
        <v>0</v>
      </c>
      <c r="L31" s="235">
        <f>(G31+J31+K31)*'Ex C - Proj Estimate'!$B$56</f>
        <v>0</v>
      </c>
      <c r="M31" s="235">
        <f t="shared" si="0"/>
        <v>0</v>
      </c>
      <c r="N31" s="465"/>
      <c r="O31" s="466"/>
      <c r="P31" s="177"/>
    </row>
    <row r="32" spans="1:18" x14ac:dyDescent="0.2">
      <c r="A32" s="153"/>
      <c r="B32" s="173"/>
      <c r="C32" s="173"/>
      <c r="D32" s="465"/>
      <c r="E32" s="465"/>
      <c r="F32" s="465"/>
      <c r="G32" s="174">
        <v>0</v>
      </c>
      <c r="H32" s="174">
        <v>0</v>
      </c>
      <c r="I32" s="174">
        <v>0</v>
      </c>
      <c r="J32" s="235">
        <f>G32*J10</f>
        <v>0</v>
      </c>
      <c r="K32" s="235">
        <f>(G32+J32)*'Ex C - Proj Estimate'!$B$55</f>
        <v>0</v>
      </c>
      <c r="L32" s="235">
        <f>(G32+J32+K32)*'Ex C - Proj Estimate'!$B$56</f>
        <v>0</v>
      </c>
      <c r="M32" s="235">
        <f t="shared" si="0"/>
        <v>0</v>
      </c>
      <c r="N32" s="465"/>
      <c r="O32" s="466"/>
      <c r="P32" s="177"/>
    </row>
    <row r="33" spans="1:18" ht="15" x14ac:dyDescent="0.25">
      <c r="A33" s="153"/>
      <c r="B33" s="173"/>
      <c r="C33" s="173"/>
      <c r="D33" s="465"/>
      <c r="E33" s="465"/>
      <c r="F33" s="465"/>
      <c r="G33" s="174">
        <v>0</v>
      </c>
      <c r="H33" s="174">
        <v>0</v>
      </c>
      <c r="I33" s="174">
        <v>0</v>
      </c>
      <c r="J33" s="235">
        <f>G33*J10</f>
        <v>0</v>
      </c>
      <c r="K33" s="235">
        <f>(G33+J33)*'Ex C - Proj Estimate'!$B$55</f>
        <v>0</v>
      </c>
      <c r="L33" s="235">
        <f>(G33+J33+K33)*'Ex C - Proj Estimate'!$B$56</f>
        <v>0</v>
      </c>
      <c r="M33" s="235">
        <f t="shared" si="0"/>
        <v>0</v>
      </c>
      <c r="N33" s="465"/>
      <c r="O33" s="466"/>
      <c r="P33" s="177"/>
      <c r="R33" s="178"/>
    </row>
    <row r="34" spans="1:18" x14ac:dyDescent="0.2">
      <c r="A34" s="153"/>
      <c r="B34" s="173"/>
      <c r="C34" s="173"/>
      <c r="D34" s="465"/>
      <c r="E34" s="465"/>
      <c r="F34" s="465"/>
      <c r="G34" s="174">
        <v>0</v>
      </c>
      <c r="H34" s="174">
        <v>0</v>
      </c>
      <c r="I34" s="174">
        <v>0</v>
      </c>
      <c r="J34" s="235">
        <f>G34*J10</f>
        <v>0</v>
      </c>
      <c r="K34" s="235">
        <f>(G34+J34)*'Ex C - Proj Estimate'!$B$55</f>
        <v>0</v>
      </c>
      <c r="L34" s="235">
        <f>(G34+J34+K34)*'Ex C - Proj Estimate'!$B$56</f>
        <v>0</v>
      </c>
      <c r="M34" s="235">
        <f t="shared" si="0"/>
        <v>0</v>
      </c>
      <c r="N34" s="465"/>
      <c r="O34" s="466"/>
      <c r="P34" s="177"/>
    </row>
    <row r="35" spans="1:18" x14ac:dyDescent="0.2">
      <c r="A35" s="153"/>
      <c r="B35" s="173"/>
      <c r="C35" s="173"/>
      <c r="D35" s="465"/>
      <c r="E35" s="465"/>
      <c r="F35" s="465"/>
      <c r="G35" s="174">
        <v>0</v>
      </c>
      <c r="H35" s="174">
        <v>0</v>
      </c>
      <c r="I35" s="174">
        <v>0</v>
      </c>
      <c r="J35" s="235">
        <f>G35*J10</f>
        <v>0</v>
      </c>
      <c r="K35" s="235">
        <f>(G35+J35)*'Ex C - Proj Estimate'!$B$55</f>
        <v>0</v>
      </c>
      <c r="L35" s="235">
        <f>(G35+J35+K35)*'Ex C - Proj Estimate'!$B$56</f>
        <v>0</v>
      </c>
      <c r="M35" s="235">
        <f t="shared" si="0"/>
        <v>0</v>
      </c>
      <c r="N35" s="465"/>
      <c r="O35" s="466"/>
      <c r="P35" s="177"/>
    </row>
    <row r="36" spans="1:18" x14ac:dyDescent="0.2">
      <c r="A36" s="153"/>
      <c r="B36" s="173"/>
      <c r="C36" s="173"/>
      <c r="D36" s="465"/>
      <c r="E36" s="465"/>
      <c r="F36" s="465"/>
      <c r="G36" s="174">
        <v>0</v>
      </c>
      <c r="H36" s="174">
        <v>0</v>
      </c>
      <c r="I36" s="174">
        <v>0</v>
      </c>
      <c r="J36" s="235">
        <f>G36*J10</f>
        <v>0</v>
      </c>
      <c r="K36" s="235">
        <f>(G36+J36)*'Ex C - Proj Estimate'!$B$55</f>
        <v>0</v>
      </c>
      <c r="L36" s="235">
        <f>(G36+J36+K36)*'Ex C - Proj Estimate'!$B$56</f>
        <v>0</v>
      </c>
      <c r="M36" s="235">
        <f t="shared" si="0"/>
        <v>0</v>
      </c>
      <c r="N36" s="465"/>
      <c r="O36" s="466"/>
      <c r="P36" s="177"/>
    </row>
    <row r="37" spans="1:18" x14ac:dyDescent="0.2">
      <c r="A37" s="153"/>
      <c r="B37" s="173"/>
      <c r="C37" s="173"/>
      <c r="D37" s="465"/>
      <c r="E37" s="465"/>
      <c r="F37" s="465"/>
      <c r="G37" s="174">
        <v>0</v>
      </c>
      <c r="H37" s="174">
        <v>0</v>
      </c>
      <c r="I37" s="174">
        <v>0</v>
      </c>
      <c r="J37" s="235">
        <f>G37*J10</f>
        <v>0</v>
      </c>
      <c r="K37" s="235">
        <f>(G37+J37)*'Ex C - Proj Estimate'!$B$55</f>
        <v>0</v>
      </c>
      <c r="L37" s="235">
        <f>(G37+J37+K37)*'Ex C - Proj Estimate'!$B$56</f>
        <v>0</v>
      </c>
      <c r="M37" s="235">
        <f t="shared" si="0"/>
        <v>0</v>
      </c>
      <c r="N37" s="465"/>
      <c r="O37" s="466"/>
      <c r="P37" s="177"/>
    </row>
    <row r="38" spans="1:18" x14ac:dyDescent="0.2">
      <c r="A38" s="153"/>
      <c r="B38" s="173"/>
      <c r="C38" s="173"/>
      <c r="D38" s="465"/>
      <c r="E38" s="465"/>
      <c r="F38" s="465"/>
      <c r="G38" s="174">
        <v>0</v>
      </c>
      <c r="H38" s="174">
        <v>0</v>
      </c>
      <c r="I38" s="174">
        <v>0</v>
      </c>
      <c r="J38" s="235">
        <f>G38*J10</f>
        <v>0</v>
      </c>
      <c r="K38" s="235">
        <f>(G38+J38)*'Ex C - Proj Estimate'!$B$55</f>
        <v>0</v>
      </c>
      <c r="L38" s="235">
        <f>(G38+J38+K38)*'Ex C - Proj Estimate'!$B$56</f>
        <v>0</v>
      </c>
      <c r="M38" s="235">
        <f t="shared" si="0"/>
        <v>0</v>
      </c>
      <c r="N38" s="465"/>
      <c r="O38" s="466"/>
      <c r="P38" s="177"/>
    </row>
    <row r="39" spans="1:18" ht="15" thickBot="1" x14ac:dyDescent="0.25">
      <c r="A39" s="175"/>
      <c r="B39" s="176"/>
      <c r="C39" s="176"/>
      <c r="D39" s="464"/>
      <c r="E39" s="464"/>
      <c r="F39" s="464"/>
      <c r="G39" s="174">
        <v>0</v>
      </c>
      <c r="H39" s="174">
        <v>0</v>
      </c>
      <c r="I39" s="174">
        <v>0</v>
      </c>
      <c r="J39" s="235">
        <f>G39*J10</f>
        <v>0</v>
      </c>
      <c r="K39" s="235">
        <f>(G39+J39)*'Ex C - Proj Estimate'!$B$55</f>
        <v>0</v>
      </c>
      <c r="L39" s="235">
        <f>(G39+J39+K39)*'Ex C - Proj Estimate'!$B$56</f>
        <v>0</v>
      </c>
      <c r="M39" s="235">
        <f t="shared" si="0"/>
        <v>0</v>
      </c>
      <c r="N39" s="465"/>
      <c r="O39" s="466"/>
      <c r="P39" s="177"/>
    </row>
    <row r="40" spans="1:18" ht="15.75" thickBot="1" x14ac:dyDescent="0.3">
      <c r="A40" s="467" t="s">
        <v>119</v>
      </c>
      <c r="B40" s="468"/>
      <c r="C40" s="468"/>
      <c r="D40" s="468"/>
      <c r="E40" s="468"/>
      <c r="F40" s="469"/>
      <c r="G40" s="180">
        <f>SUM(G11:G39)</f>
        <v>0</v>
      </c>
      <c r="H40" s="179">
        <f>SUM(H11:H39)</f>
        <v>0</v>
      </c>
      <c r="I40" s="179">
        <f>SUM(I11:I39)</f>
        <v>0</v>
      </c>
      <c r="J40" s="179">
        <f t="shared" ref="J40:M40" si="1">SUM(J11:J39)</f>
        <v>0</v>
      </c>
      <c r="K40" s="179">
        <f t="shared" si="1"/>
        <v>0</v>
      </c>
      <c r="L40" s="181">
        <f t="shared" si="1"/>
        <v>0</v>
      </c>
      <c r="M40" s="215">
        <f t="shared" si="1"/>
        <v>0</v>
      </c>
      <c r="N40" s="470"/>
      <c r="O40" s="470"/>
      <c r="P40" s="123"/>
    </row>
  </sheetData>
  <sheetProtection algorithmName="SHA-512" hashValue="vcnt2M+PEn93LP3YaQNE46eQ+iZdZEsBY3u1v7xxG4zYVg5xGq4hY+TeIXBXNjbU11dC4MsOVPBHgbe7Y+v63Q==" saltValue="2Z3URkR6GVRW51F0gsdKSA==" spinCount="100000" sheet="1" objects="1" scenarios="1"/>
  <mergeCells count="79">
    <mergeCell ref="K1:P1"/>
    <mergeCell ref="M2:P2"/>
    <mergeCell ref="A8:P8"/>
    <mergeCell ref="A7:P7"/>
    <mergeCell ref="A6:P6"/>
    <mergeCell ref="A5:P5"/>
    <mergeCell ref="A3:P3"/>
    <mergeCell ref="A4:P4"/>
    <mergeCell ref="D11:F11"/>
    <mergeCell ref="N11:O11"/>
    <mergeCell ref="N9:O10"/>
    <mergeCell ref="K9:K10"/>
    <mergeCell ref="L9:L10"/>
    <mergeCell ref="M9:M10"/>
    <mergeCell ref="D12:F12"/>
    <mergeCell ref="N12:O12"/>
    <mergeCell ref="D13:F13"/>
    <mergeCell ref="N13:O13"/>
    <mergeCell ref="D14:F14"/>
    <mergeCell ref="N14:O14"/>
    <mergeCell ref="D15:F15"/>
    <mergeCell ref="N15:O15"/>
    <mergeCell ref="D16:F16"/>
    <mergeCell ref="N16:O16"/>
    <mergeCell ref="D17:F17"/>
    <mergeCell ref="N17:O17"/>
    <mergeCell ref="D18:F18"/>
    <mergeCell ref="N18:O18"/>
    <mergeCell ref="D19:F19"/>
    <mergeCell ref="N19:O19"/>
    <mergeCell ref="D20:F20"/>
    <mergeCell ref="N20:O20"/>
    <mergeCell ref="D21:F21"/>
    <mergeCell ref="N21:O21"/>
    <mergeCell ref="D22:F22"/>
    <mergeCell ref="N22:O22"/>
    <mergeCell ref="D23:F23"/>
    <mergeCell ref="N23:O23"/>
    <mergeCell ref="D24:F24"/>
    <mergeCell ref="N24:O24"/>
    <mergeCell ref="D25:F25"/>
    <mergeCell ref="N25:O25"/>
    <mergeCell ref="D26:F26"/>
    <mergeCell ref="N26:O26"/>
    <mergeCell ref="D27:F27"/>
    <mergeCell ref="N27:O27"/>
    <mergeCell ref="D28:F28"/>
    <mergeCell ref="N28:O28"/>
    <mergeCell ref="D29:F29"/>
    <mergeCell ref="N29:O29"/>
    <mergeCell ref="D30:F30"/>
    <mergeCell ref="N30:O30"/>
    <mergeCell ref="D31:F31"/>
    <mergeCell ref="N31:O31"/>
    <mergeCell ref="D32:F32"/>
    <mergeCell ref="N32:O32"/>
    <mergeCell ref="D33:F33"/>
    <mergeCell ref="N33:O33"/>
    <mergeCell ref="D34:F34"/>
    <mergeCell ref="N34:O34"/>
    <mergeCell ref="D35:F35"/>
    <mergeCell ref="N35:O35"/>
    <mergeCell ref="D39:F39"/>
    <mergeCell ref="N39:O39"/>
    <mergeCell ref="A40:F40"/>
    <mergeCell ref="N40:O40"/>
    <mergeCell ref="D36:F36"/>
    <mergeCell ref="N36:O36"/>
    <mergeCell ref="D37:F37"/>
    <mergeCell ref="N37:O37"/>
    <mergeCell ref="D38:F38"/>
    <mergeCell ref="N38:O38"/>
    <mergeCell ref="A9:A10"/>
    <mergeCell ref="P9:P10"/>
    <mergeCell ref="I9:I10"/>
    <mergeCell ref="H9:H10"/>
    <mergeCell ref="G9:G10"/>
    <mergeCell ref="D9:F10"/>
    <mergeCell ref="B9:C10"/>
  </mergeCells>
  <dataValidations count="1">
    <dataValidation type="list" allowBlank="1" showInputMessage="1" showErrorMessage="1" sqref="N11:O39" xr:uid="{00000000-0002-0000-0700-000000000000}">
      <formula1>$R$1:$R$4</formula1>
    </dataValidation>
  </dataValidations>
  <printOptions horizontalCentered="1"/>
  <pageMargins left="0.25" right="0.25" top="0.75" bottom="0.75" header="0.3" footer="0.3"/>
  <pageSetup scale="53" orientation="portrait" r:id="rId1"/>
  <headerFooter>
    <oddFooter>&amp;C[File] v072016</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showGridLines="0" zoomScaleNormal="100" workbookViewId="0">
      <selection activeCell="F27" sqref="F27"/>
    </sheetView>
  </sheetViews>
  <sheetFormatPr defaultColWidth="8.85546875" defaultRowHeight="14.25" x14ac:dyDescent="0.2"/>
  <cols>
    <col min="1" max="2" width="2.42578125" style="33" customWidth="1"/>
    <col min="3" max="3" width="77.5703125" style="33" customWidth="1"/>
    <col min="4" max="4" width="12" style="33" customWidth="1"/>
    <col min="5" max="5" width="19" style="84" customWidth="1"/>
    <col min="6" max="6" width="14.85546875" style="84" customWidth="1"/>
    <col min="7" max="7" width="14.28515625" style="33" customWidth="1"/>
    <col min="8" max="8" width="8.85546875" style="33"/>
    <col min="9" max="9" width="22.85546875" style="33" customWidth="1"/>
    <col min="10" max="16384" width="8.85546875" style="33"/>
  </cols>
  <sheetData>
    <row r="1" spans="1:9" ht="15.75" customHeight="1" x14ac:dyDescent="0.25">
      <c r="B1" s="45"/>
      <c r="C1" s="46"/>
      <c r="D1" s="46"/>
      <c r="E1" s="46"/>
      <c r="G1" s="129" t="str">
        <f>Summary!H3</f>
        <v>OSU Construction Project</v>
      </c>
      <c r="I1" s="132"/>
    </row>
    <row r="2" spans="1:9" ht="15.75" x14ac:dyDescent="0.25">
      <c r="A2" s="133"/>
      <c r="B2" s="36"/>
      <c r="C2" s="37"/>
      <c r="D2" s="37"/>
      <c r="E2" s="37"/>
      <c r="G2" s="128" t="str">
        <f>Summary!H4</f>
        <v>OSU-123456</v>
      </c>
      <c r="I2" s="134"/>
    </row>
    <row r="3" spans="1:9" ht="15" x14ac:dyDescent="0.25">
      <c r="A3" s="133"/>
      <c r="B3" s="414" t="str">
        <f>Summary!A6</f>
        <v>GMP #</v>
      </c>
      <c r="C3" s="415"/>
      <c r="D3" s="415"/>
      <c r="E3" s="415"/>
      <c r="F3" s="415"/>
      <c r="G3" s="416"/>
      <c r="H3" s="37"/>
      <c r="I3" s="37"/>
    </row>
    <row r="4" spans="1:9" ht="15.75" x14ac:dyDescent="0.25">
      <c r="A4" s="133"/>
      <c r="B4" s="398" t="s">
        <v>195</v>
      </c>
      <c r="C4" s="399"/>
      <c r="D4" s="399"/>
      <c r="E4" s="399"/>
      <c r="F4" s="399"/>
      <c r="G4" s="400"/>
      <c r="H4" s="135"/>
      <c r="I4" s="135"/>
    </row>
    <row r="5" spans="1:9" ht="15.75" x14ac:dyDescent="0.25">
      <c r="A5" s="133"/>
      <c r="B5" s="398" t="s">
        <v>144</v>
      </c>
      <c r="C5" s="399"/>
      <c r="D5" s="399"/>
      <c r="E5" s="399"/>
      <c r="F5" s="399"/>
      <c r="G5" s="400"/>
      <c r="H5" s="135"/>
      <c r="I5" s="135"/>
    </row>
    <row r="6" spans="1:9" ht="15.75" customHeight="1" x14ac:dyDescent="0.25">
      <c r="B6" s="401">
        <f ca="1">Summary!A8</f>
        <v>45716</v>
      </c>
      <c r="C6" s="402"/>
      <c r="D6" s="402"/>
      <c r="E6" s="402"/>
      <c r="F6" s="402"/>
      <c r="G6" s="403"/>
      <c r="H6" s="136"/>
      <c r="I6" s="136"/>
    </row>
    <row r="7" spans="1:9" ht="15.75" x14ac:dyDescent="0.25">
      <c r="B7" s="42"/>
      <c r="C7" s="43"/>
      <c r="D7" s="43"/>
      <c r="E7" s="43"/>
      <c r="F7" s="43"/>
      <c r="G7" s="44"/>
      <c r="H7" s="78"/>
      <c r="I7" s="78"/>
    </row>
    <row r="8" spans="1:9" ht="47.25" customHeight="1" thickBot="1" x14ac:dyDescent="0.25">
      <c r="B8" s="485" t="s">
        <v>145</v>
      </c>
      <c r="C8" s="485"/>
      <c r="D8" s="485"/>
      <c r="E8" s="485"/>
      <c r="F8" s="485"/>
      <c r="G8" s="485"/>
    </row>
    <row r="9" spans="1:9" ht="46.5" thickBot="1" x14ac:dyDescent="0.3">
      <c r="B9" s="486" t="s">
        <v>75</v>
      </c>
      <c r="C9" s="487"/>
      <c r="D9" s="238" t="s">
        <v>221</v>
      </c>
      <c r="E9" s="137" t="s">
        <v>188</v>
      </c>
      <c r="F9" s="138" t="s">
        <v>146</v>
      </c>
      <c r="G9" s="138" t="s">
        <v>147</v>
      </c>
    </row>
    <row r="10" spans="1:9" ht="15" x14ac:dyDescent="0.25">
      <c r="B10" s="483" t="s">
        <v>105</v>
      </c>
      <c r="C10" s="484"/>
      <c r="D10" s="139" t="s">
        <v>148</v>
      </c>
      <c r="E10" s="140"/>
      <c r="F10" s="141"/>
      <c r="G10" s="142"/>
    </row>
    <row r="11" spans="1:9" ht="15" x14ac:dyDescent="0.25">
      <c r="B11" s="143"/>
      <c r="C11" s="144" t="s">
        <v>217</v>
      </c>
      <c r="D11" s="219" t="e">
        <f ca="1">E11/'Ex C - Proj Estimate'!H58</f>
        <v>#DIV/0!</v>
      </c>
      <c r="E11" s="237">
        <v>0</v>
      </c>
      <c r="F11" s="145"/>
      <c r="G11" s="146"/>
      <c r="I11" s="158" t="s">
        <v>231</v>
      </c>
    </row>
    <row r="12" spans="1:9" ht="15" x14ac:dyDescent="0.25">
      <c r="B12" s="143"/>
      <c r="C12" s="144" t="s">
        <v>218</v>
      </c>
      <c r="D12" s="219" t="e">
        <f ca="1">E12/'Ex C - Proj Estimate'!H53-'Ex C - Proj Estimate'!H51</f>
        <v>#DIV/0!</v>
      </c>
      <c r="E12" s="237">
        <v>0</v>
      </c>
      <c r="F12" s="145"/>
      <c r="G12" s="146"/>
      <c r="I12" s="245" t="s">
        <v>232</v>
      </c>
    </row>
    <row r="13" spans="1:9" ht="15" x14ac:dyDescent="0.25">
      <c r="B13" s="147"/>
      <c r="C13" s="144" t="s">
        <v>219</v>
      </c>
      <c r="D13" s="219" t="e">
        <f ca="1">E13/'Ex C - Proj Estimate'!H58</f>
        <v>#DIV/0!</v>
      </c>
      <c r="E13" s="237">
        <v>0</v>
      </c>
      <c r="F13" s="145"/>
      <c r="G13" s="146"/>
      <c r="I13" s="250" t="s">
        <v>233</v>
      </c>
    </row>
    <row r="14" spans="1:9" ht="15" x14ac:dyDescent="0.25">
      <c r="B14" s="147"/>
      <c r="C14" s="481" t="s">
        <v>234</v>
      </c>
      <c r="D14" s="482"/>
      <c r="E14" s="217"/>
      <c r="F14" s="145"/>
      <c r="G14" s="146"/>
    </row>
    <row r="15" spans="1:9" ht="15" customHeight="1" x14ac:dyDescent="0.25">
      <c r="B15" s="143"/>
      <c r="C15" s="476" t="s">
        <v>149</v>
      </c>
      <c r="D15" s="478"/>
      <c r="E15" s="237">
        <v>0</v>
      </c>
      <c r="F15" s="153"/>
      <c r="G15" s="239"/>
    </row>
    <row r="16" spans="1:9" ht="15" customHeight="1" x14ac:dyDescent="0.25">
      <c r="B16" s="147"/>
      <c r="C16" s="476" t="s">
        <v>150</v>
      </c>
      <c r="D16" s="478"/>
      <c r="E16" s="237">
        <v>0</v>
      </c>
      <c r="F16" s="153"/>
      <c r="G16" s="239"/>
    </row>
    <row r="17" spans="2:7" ht="15" customHeight="1" x14ac:dyDescent="0.25">
      <c r="B17" s="143"/>
      <c r="C17" s="476" t="s">
        <v>151</v>
      </c>
      <c r="D17" s="478"/>
      <c r="E17" s="237">
        <v>0</v>
      </c>
      <c r="F17" s="153"/>
      <c r="G17" s="239"/>
    </row>
    <row r="18" spans="2:7" ht="15" customHeight="1" x14ac:dyDescent="0.25">
      <c r="B18" s="147"/>
      <c r="C18" s="476" t="s">
        <v>152</v>
      </c>
      <c r="D18" s="478"/>
      <c r="E18" s="237">
        <v>0</v>
      </c>
      <c r="F18" s="153"/>
      <c r="G18" s="239"/>
    </row>
    <row r="19" spans="2:7" ht="15" customHeight="1" x14ac:dyDescent="0.25">
      <c r="B19" s="147"/>
      <c r="C19" s="476" t="s">
        <v>153</v>
      </c>
      <c r="D19" s="478"/>
      <c r="E19" s="237">
        <v>0</v>
      </c>
      <c r="F19" s="153"/>
      <c r="G19" s="239"/>
    </row>
    <row r="20" spans="2:7" ht="15" customHeight="1" x14ac:dyDescent="0.25">
      <c r="B20" s="147"/>
      <c r="C20" s="476" t="s">
        <v>154</v>
      </c>
      <c r="D20" s="478"/>
      <c r="E20" s="237">
        <v>0</v>
      </c>
      <c r="F20" s="153"/>
      <c r="G20" s="239"/>
    </row>
    <row r="21" spans="2:7" ht="15" customHeight="1" x14ac:dyDescent="0.25">
      <c r="B21" s="143"/>
      <c r="C21" s="476" t="s">
        <v>235</v>
      </c>
      <c r="D21" s="478"/>
      <c r="E21" s="237">
        <v>0</v>
      </c>
      <c r="F21" s="153"/>
      <c r="G21" s="239"/>
    </row>
    <row r="22" spans="2:7" ht="15" customHeight="1" x14ac:dyDescent="0.25">
      <c r="B22" s="147"/>
      <c r="C22" s="476" t="s">
        <v>155</v>
      </c>
      <c r="D22" s="478"/>
      <c r="E22" s="237">
        <v>0</v>
      </c>
      <c r="F22" s="153"/>
      <c r="G22" s="239"/>
    </row>
    <row r="23" spans="2:7" ht="15" customHeight="1" x14ac:dyDescent="0.25">
      <c r="B23" s="147"/>
      <c r="C23" s="476" t="s">
        <v>156</v>
      </c>
      <c r="D23" s="478"/>
      <c r="E23" s="237">
        <v>0</v>
      </c>
      <c r="F23" s="153"/>
      <c r="G23" s="239"/>
    </row>
    <row r="24" spans="2:7" ht="15" customHeight="1" x14ac:dyDescent="0.25">
      <c r="B24" s="147"/>
      <c r="C24" s="476" t="s">
        <v>157</v>
      </c>
      <c r="D24" s="478"/>
      <c r="E24" s="237">
        <v>0</v>
      </c>
      <c r="F24" s="153"/>
      <c r="G24" s="239"/>
    </row>
    <row r="25" spans="2:7" ht="114" hidden="1" customHeight="1" x14ac:dyDescent="0.25">
      <c r="B25" s="147"/>
      <c r="C25" s="476" t="s">
        <v>158</v>
      </c>
      <c r="D25" s="478"/>
      <c r="E25" s="237">
        <v>0</v>
      </c>
      <c r="F25" s="153"/>
      <c r="G25" s="239"/>
    </row>
    <row r="26" spans="2:7" s="41" customFormat="1" ht="57" hidden="1" customHeight="1" x14ac:dyDescent="0.25">
      <c r="B26" s="147"/>
      <c r="C26" s="476" t="s">
        <v>159</v>
      </c>
      <c r="D26" s="478"/>
      <c r="E26" s="237">
        <v>0</v>
      </c>
      <c r="F26" s="153"/>
      <c r="G26" s="239"/>
    </row>
    <row r="27" spans="2:7" s="41" customFormat="1" ht="15" customHeight="1" x14ac:dyDescent="0.25">
      <c r="B27" s="147"/>
      <c r="C27" s="476" t="s">
        <v>160</v>
      </c>
      <c r="D27" s="478"/>
      <c r="E27" s="237">
        <v>0</v>
      </c>
      <c r="F27" s="153"/>
      <c r="G27" s="239"/>
    </row>
    <row r="28" spans="2:7" ht="15" customHeight="1" x14ac:dyDescent="0.25">
      <c r="B28" s="148"/>
      <c r="C28" s="479" t="s">
        <v>161</v>
      </c>
      <c r="D28" s="480"/>
      <c r="E28" s="237">
        <v>0</v>
      </c>
      <c r="F28" s="154"/>
      <c r="G28" s="239"/>
    </row>
    <row r="29" spans="2:7" ht="15" x14ac:dyDescent="0.25">
      <c r="B29" s="148"/>
      <c r="C29" s="479"/>
      <c r="D29" s="480"/>
      <c r="E29" s="237">
        <v>0</v>
      </c>
      <c r="F29" s="154"/>
      <c r="G29" s="239"/>
    </row>
    <row r="30" spans="2:7" ht="15" x14ac:dyDescent="0.25">
      <c r="B30" s="148"/>
      <c r="C30" s="479"/>
      <c r="D30" s="480"/>
      <c r="E30" s="237">
        <v>0</v>
      </c>
      <c r="F30" s="154"/>
      <c r="G30" s="239"/>
    </row>
    <row r="31" spans="2:7" ht="15.75" thickBot="1" x14ac:dyDescent="0.3">
      <c r="B31" s="149"/>
      <c r="C31" s="479"/>
      <c r="D31" s="480"/>
      <c r="E31" s="237">
        <v>0</v>
      </c>
      <c r="F31" s="155"/>
      <c r="G31" s="240"/>
    </row>
    <row r="32" spans="2:7" ht="15" x14ac:dyDescent="0.25">
      <c r="B32" s="150"/>
      <c r="C32" s="474" t="s">
        <v>162</v>
      </c>
      <c r="D32" s="475"/>
      <c r="E32" s="218">
        <f>SUM(E11:E31)</f>
        <v>0</v>
      </c>
      <c r="F32" s="151"/>
      <c r="G32" s="152"/>
    </row>
    <row r="33" spans="2:7" ht="14.25" customHeight="1" x14ac:dyDescent="0.2">
      <c r="B33" s="220" t="s">
        <v>163</v>
      </c>
      <c r="C33" s="476" t="s">
        <v>220</v>
      </c>
      <c r="D33" s="477"/>
      <c r="E33" s="477"/>
      <c r="F33" s="477"/>
      <c r="G33" s="478"/>
    </row>
  </sheetData>
  <sheetProtection algorithmName="SHA-512" hashValue="HaXvvF25e4+cixVAhp+9X/wrvH32uq2aly8x8OywmamkB80DCkNeIDDFB2dcsW72fgIAxIWY6djyiIEY555Mbg==" saltValue="0We14Vqh1frpv9G3wGZ/Ug==" spinCount="100000" sheet="1" formatColumns="0" formatRows="0" insertRows="0"/>
  <protectedRanges>
    <protectedRange algorithmName="SHA-512" hashValue="uh0T5ZgBtgiij4Qo2kkTJVH8ARsLuUd9UJTWY0dK+x6dkhSRD3mZ65KiXKMCgUrr4VNSSsllRV9tc50qi6BFlw==" saltValue="DID4vWMydxFEKUr/drH2Qg==" spinCount="100000" sqref="G15:G31" name="Range1"/>
  </protectedRanges>
  <mergeCells count="27">
    <mergeCell ref="B10:C10"/>
    <mergeCell ref="B4:G4"/>
    <mergeCell ref="B5:G5"/>
    <mergeCell ref="B6:G6"/>
    <mergeCell ref="B8:G8"/>
    <mergeCell ref="B9:C9"/>
    <mergeCell ref="C20:D20"/>
    <mergeCell ref="C21:D21"/>
    <mergeCell ref="C22:D22"/>
    <mergeCell ref="C23:D23"/>
    <mergeCell ref="C24:D24"/>
    <mergeCell ref="B3:G3"/>
    <mergeCell ref="C32:D32"/>
    <mergeCell ref="C33:G33"/>
    <mergeCell ref="C26:D26"/>
    <mergeCell ref="C27:D27"/>
    <mergeCell ref="C28:D28"/>
    <mergeCell ref="C29:D29"/>
    <mergeCell ref="C30:D30"/>
    <mergeCell ref="C31:D31"/>
    <mergeCell ref="C25:D25"/>
    <mergeCell ref="C14:D14"/>
    <mergeCell ref="C15:D15"/>
    <mergeCell ref="C16:D16"/>
    <mergeCell ref="C17:D17"/>
    <mergeCell ref="C18:D18"/>
    <mergeCell ref="C19:D19"/>
  </mergeCells>
  <printOptions horizontalCentered="1"/>
  <pageMargins left="0.25" right="0.25" top="0.75" bottom="0.75" header="0.3" footer="0.3"/>
  <pageSetup scale="67" orientation="portrait" r:id="rId1"/>
  <headerFooter>
    <oddFooter>&amp;C[File] v072016</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vt:lpstr>
      <vt:lpstr>Summary</vt:lpstr>
      <vt:lpstr>Ex C - Proj Estimate</vt:lpstr>
      <vt:lpstr>Iteration Calc</vt:lpstr>
      <vt:lpstr>Ex F - Staffing Plan Const.</vt:lpstr>
      <vt:lpstr>Ex I - Allowances</vt:lpstr>
      <vt:lpstr>Ex J - Unit Prices</vt:lpstr>
      <vt:lpstr>Ex K - Alternates</vt:lpstr>
      <vt:lpstr>Ex M - General Cond</vt:lpstr>
      <vt:lpstr>'Ex C - Proj Estimate'!Print_Area</vt:lpstr>
      <vt:lpstr>'Ex F - Staffing Plan Const.'!Print_Area</vt:lpstr>
      <vt:lpstr>'Ex I - Allowances'!Print_Area</vt:lpstr>
      <vt:lpstr>'Ex J - Unit Prices'!Print_Area</vt:lpstr>
      <vt:lpstr>'Ex K - Alternates'!Print_Area</vt:lpstr>
      <vt:lpstr>Summary!Print_Area</vt:lpstr>
      <vt:lpstr>'Ex I - Allowances'!Print_Titles</vt:lpstr>
      <vt:lpstr>'Ex J - Unit Prices'!Print_Titles</vt:lpstr>
      <vt:lpstr>'Ex K - Alternates'!Print_Titles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Bodyke, Ernestine F. (Faye )</dc:creator>
  <cp:lastModifiedBy>Andujar, Angie</cp:lastModifiedBy>
  <cp:lastPrinted>2017-08-29T19:44:43Z</cp:lastPrinted>
  <dcterms:created xsi:type="dcterms:W3CDTF">2015-04-29T13:08:22Z</dcterms:created>
  <dcterms:modified xsi:type="dcterms:W3CDTF">2025-02-28T17:54:51Z</dcterms:modified>
</cp:coreProperties>
</file>